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codeName="Ta_delovni_zvezek" defaultThemeVersion="124226"/>
  <mc:AlternateContent xmlns:mc="http://schemas.openxmlformats.org/markup-compatibility/2006">
    <mc:Choice Requires="x15">
      <x15ac:absPath xmlns:x15ac="http://schemas.microsoft.com/office/spreadsheetml/2010/11/ac" url="\\srvr161\users\Marko Kosir\JAVNI RAZPISI 2018\01 430-4-2018  Obnova vodovod, meteorna kanalizacija in Kajakaška cesta\Za objavo\"/>
    </mc:Choice>
  </mc:AlternateContent>
  <bookViews>
    <workbookView xWindow="0" yWindow="0" windowWidth="23040" windowHeight="9060"/>
  </bookViews>
  <sheets>
    <sheet name="REKAPITULACIJA" sheetId="3" r:id="rId1"/>
    <sheet name="OPIS" sheetId="7" r:id="rId2"/>
    <sheet name="SKUPNE POSTAVKE" sheetId="6" r:id="rId3"/>
    <sheet name="PREDRAČUN_VPR-1" sheetId="2" r:id="rId4"/>
    <sheet name="PREDRAČUN_VPR-2" sheetId="4" r:id="rId5"/>
    <sheet name="PREDRAČUN_VPR-3" sheetId="5" r:id="rId6"/>
  </sheets>
  <definedNames>
    <definedName name="_xlnm.Print_Area" localSheetId="3">'PREDRAČUN_VPR-1'!$B$2:$I$164</definedName>
    <definedName name="_xlnm.Print_Area" localSheetId="4">'PREDRAČUN_VPR-2'!$B$2:$I$166</definedName>
    <definedName name="_xlnm.Print_Area" localSheetId="5">'PREDRAČUN_VPR-3'!$B$2:$I$160</definedName>
    <definedName name="_xlnm.Print_Area" localSheetId="0">REKAPITULACIJA!$B$1:$H$32</definedName>
    <definedName name="_xlnm.Print_Area" localSheetId="2">'SKUPNE POSTAVKE'!$B$2:$I$35</definedName>
    <definedName name="_xlnm.Print_Titles" localSheetId="3">'PREDRAČUN_VPR-1'!$10:$11</definedName>
    <definedName name="_xlnm.Print_Titles" localSheetId="4">'PREDRAČUN_VPR-2'!$10:$11</definedName>
    <definedName name="_xlnm.Print_Titles" localSheetId="5">'PREDRAČUN_VPR-3'!$10:$11</definedName>
    <definedName name="_xlnm.Print_Titles" localSheetId="2">'SKUPNE POSTAVKE'!$10:$11</definedName>
    <definedName name="Z_7C3E571A_4A2F_4BA4_8D1E_352F72A67557_.wvu.PrintArea" localSheetId="3" hidden="1">'PREDRAČUN_VPR-1'!$B$2:$I$164</definedName>
    <definedName name="Z_7C3E571A_4A2F_4BA4_8D1E_352F72A67557_.wvu.PrintArea" localSheetId="4" hidden="1">'PREDRAČUN_VPR-2'!$B$2:$I$166</definedName>
    <definedName name="Z_7C3E571A_4A2F_4BA4_8D1E_352F72A67557_.wvu.PrintArea" localSheetId="5" hidden="1">'PREDRAČUN_VPR-3'!$B$2:$I$160</definedName>
    <definedName name="Z_7C3E571A_4A2F_4BA4_8D1E_352F72A67557_.wvu.PrintArea" localSheetId="0" hidden="1">REKAPITULACIJA!$B$1:$H$29</definedName>
    <definedName name="Z_7C3E571A_4A2F_4BA4_8D1E_352F72A67557_.wvu.PrintArea" localSheetId="2" hidden="1">'SKUPNE POSTAVKE'!$B$2:$I$35</definedName>
    <definedName name="Z_7C3E571A_4A2F_4BA4_8D1E_352F72A67557_.wvu.PrintTitles" localSheetId="3" hidden="1">'PREDRAČUN_VPR-1'!$10:$11</definedName>
    <definedName name="Z_7C3E571A_4A2F_4BA4_8D1E_352F72A67557_.wvu.PrintTitles" localSheetId="4" hidden="1">'PREDRAČUN_VPR-2'!$10:$11</definedName>
    <definedName name="Z_7C3E571A_4A2F_4BA4_8D1E_352F72A67557_.wvu.PrintTitles" localSheetId="5" hidden="1">'PREDRAČUN_VPR-3'!$10:$11</definedName>
    <definedName name="Z_7C3E571A_4A2F_4BA4_8D1E_352F72A67557_.wvu.PrintTitles" localSheetId="2" hidden="1">'SKUPNE POSTAVKE'!$10:$11</definedName>
  </definedNames>
  <calcPr calcId="162913"/>
  <customWorkbookViews>
    <customWorkbookView name="aaa" guid="{7C3E571A-4A2F-4BA4-8D1E-352F72A67557}" includeHiddenRowCol="0" maximized="1" xWindow="-8" yWindow="-8" windowWidth="1936" windowHeight="1186" activeSheetId="2"/>
  </customWorkbookViews>
</workbook>
</file>

<file path=xl/calcChain.xml><?xml version="1.0" encoding="utf-8"?>
<calcChain xmlns="http://schemas.openxmlformats.org/spreadsheetml/2006/main">
  <c r="H30" i="4" l="1"/>
  <c r="H30" i="5"/>
  <c r="H86" i="5"/>
  <c r="H90" i="5"/>
  <c r="H39" i="5"/>
  <c r="H41" i="5"/>
  <c r="H26" i="5"/>
  <c r="H41" i="4"/>
  <c r="H39" i="2"/>
  <c r="H16" i="6"/>
  <c r="H20" i="6"/>
  <c r="H18" i="6"/>
  <c r="H30" i="2"/>
  <c r="D23" i="6"/>
  <c r="H102" i="2"/>
  <c r="H104" i="4"/>
  <c r="H100" i="5"/>
  <c r="H66" i="5"/>
  <c r="H77" i="4"/>
  <c r="D148" i="5"/>
  <c r="D147" i="5"/>
  <c r="D146" i="5"/>
  <c r="D145" i="5"/>
  <c r="D144" i="5"/>
  <c r="D143" i="5"/>
  <c r="D142" i="5"/>
  <c r="H136" i="5"/>
  <c r="H134" i="5"/>
  <c r="H132" i="5" s="1"/>
  <c r="E147" i="5" s="1"/>
  <c r="H130" i="5"/>
  <c r="H128" i="5"/>
  <c r="H126" i="5"/>
  <c r="H124" i="5"/>
  <c r="H122" i="5"/>
  <c r="H120" i="5"/>
  <c r="H118" i="5" s="1"/>
  <c r="E146" i="5" s="1"/>
  <c r="H116" i="5"/>
  <c r="H114" i="5"/>
  <c r="H112" i="5"/>
  <c r="H110" i="5"/>
  <c r="H108" i="5"/>
  <c r="H106" i="5"/>
  <c r="H104" i="5"/>
  <c r="H98" i="5"/>
  <c r="H95" i="5"/>
  <c r="H92" i="5"/>
  <c r="H88" i="5"/>
  <c r="H84" i="5"/>
  <c r="H82" i="5"/>
  <c r="H80" i="5"/>
  <c r="H77" i="5"/>
  <c r="H74" i="5"/>
  <c r="H72" i="5"/>
  <c r="H69" i="5"/>
  <c r="H61" i="5"/>
  <c r="H59" i="5"/>
  <c r="H57" i="5"/>
  <c r="H55" i="5"/>
  <c r="H53" i="5"/>
  <c r="H51" i="5"/>
  <c r="H49" i="5"/>
  <c r="H47" i="5"/>
  <c r="H45" i="5"/>
  <c r="H43" i="5"/>
  <c r="H35" i="5" s="1"/>
  <c r="E143" i="5" s="1"/>
  <c r="H37" i="5"/>
  <c r="H33" i="5"/>
  <c r="H28" i="5"/>
  <c r="H24" i="5"/>
  <c r="H20" i="5"/>
  <c r="H18" i="5"/>
  <c r="H16" i="5"/>
  <c r="H91" i="4"/>
  <c r="H82" i="4"/>
  <c r="H80" i="4"/>
  <c r="H74" i="4"/>
  <c r="D154" i="4"/>
  <c r="D153" i="4"/>
  <c r="D152" i="4"/>
  <c r="D151" i="4"/>
  <c r="D150" i="4"/>
  <c r="D149" i="4"/>
  <c r="D148" i="4"/>
  <c r="H141" i="4"/>
  <c r="H139" i="4"/>
  <c r="H135" i="4"/>
  <c r="H133" i="4"/>
  <c r="H131" i="4"/>
  <c r="H129" i="4"/>
  <c r="H127" i="4"/>
  <c r="H125" i="4"/>
  <c r="H121" i="4"/>
  <c r="H119" i="4"/>
  <c r="H117" i="4"/>
  <c r="H115" i="4"/>
  <c r="H113" i="4"/>
  <c r="H111" i="4"/>
  <c r="H109" i="4"/>
  <c r="H102" i="4"/>
  <c r="H99" i="4"/>
  <c r="H96" i="4"/>
  <c r="H94" i="4"/>
  <c r="H92" i="4"/>
  <c r="H89" i="4"/>
  <c r="H87" i="4"/>
  <c r="H85" i="4"/>
  <c r="H84" i="4"/>
  <c r="H81" i="4"/>
  <c r="H72" i="4"/>
  <c r="H70" i="4"/>
  <c r="H69" i="4"/>
  <c r="H66" i="4"/>
  <c r="H61" i="4"/>
  <c r="H59" i="4"/>
  <c r="H57" i="4"/>
  <c r="H55" i="4"/>
  <c r="H53" i="4"/>
  <c r="H51" i="4"/>
  <c r="H49" i="4"/>
  <c r="H47" i="4"/>
  <c r="H45" i="4"/>
  <c r="H43" i="4"/>
  <c r="H39" i="4"/>
  <c r="H35" i="4"/>
  <c r="H32" i="4"/>
  <c r="H28" i="4"/>
  <c r="H26" i="4"/>
  <c r="H24" i="4"/>
  <c r="H20" i="4"/>
  <c r="H18" i="4"/>
  <c r="H16" i="4"/>
  <c r="H119" i="2"/>
  <c r="H117" i="2"/>
  <c r="H115" i="2"/>
  <c r="H113" i="2"/>
  <c r="H111" i="2"/>
  <c r="H109" i="2"/>
  <c r="H107" i="2"/>
  <c r="H32" i="2"/>
  <c r="H28" i="2"/>
  <c r="H26" i="2"/>
  <c r="H24" i="2"/>
  <c r="D149" i="2"/>
  <c r="H100" i="2"/>
  <c r="H94" i="2"/>
  <c r="D152" i="2"/>
  <c r="D151" i="2"/>
  <c r="D150" i="2"/>
  <c r="D148" i="2"/>
  <c r="D147" i="2"/>
  <c r="D146" i="2"/>
  <c r="H139" i="2"/>
  <c r="H137" i="2"/>
  <c r="H135" i="2" s="1"/>
  <c r="E151" i="2" s="1"/>
  <c r="H133" i="2"/>
  <c r="H131" i="2"/>
  <c r="H129" i="2"/>
  <c r="H127" i="2"/>
  <c r="H125" i="2"/>
  <c r="H123" i="2"/>
  <c r="H97" i="2"/>
  <c r="H92" i="2"/>
  <c r="H90" i="2"/>
  <c r="H88" i="2"/>
  <c r="H86" i="2"/>
  <c r="H84" i="2"/>
  <c r="H83" i="2"/>
  <c r="H82" i="2"/>
  <c r="H81" i="2"/>
  <c r="H79" i="2"/>
  <c r="H76" i="2"/>
  <c r="H74" i="2"/>
  <c r="H72" i="2"/>
  <c r="H71" i="2"/>
  <c r="H68" i="2"/>
  <c r="H63" i="2"/>
  <c r="H61" i="2"/>
  <c r="H59" i="2"/>
  <c r="H57" i="2"/>
  <c r="H55" i="2"/>
  <c r="H53" i="2"/>
  <c r="H51" i="2"/>
  <c r="H49" i="2"/>
  <c r="H47" i="2"/>
  <c r="H45" i="2"/>
  <c r="H43" i="2"/>
  <c r="H41" i="2"/>
  <c r="H35" i="2"/>
  <c r="H20" i="2"/>
  <c r="H18" i="2"/>
  <c r="H16" i="2"/>
  <c r="H140" i="5"/>
  <c r="H138" i="5" s="1"/>
  <c r="E148" i="5" s="1"/>
  <c r="H12" i="6" l="1"/>
  <c r="E23" i="6" s="1"/>
  <c r="E25" i="6" s="1"/>
  <c r="E27" i="6" s="1"/>
  <c r="E29" i="6" s="1"/>
  <c r="H63" i="5"/>
  <c r="E144" i="5" s="1"/>
  <c r="H12" i="4"/>
  <c r="E148" i="4" s="1"/>
  <c r="H37" i="4"/>
  <c r="E149" i="4" s="1"/>
  <c r="H63" i="4"/>
  <c r="E150" i="4" s="1"/>
  <c r="H107" i="4"/>
  <c r="E151" i="4" s="1"/>
  <c r="H123" i="4"/>
  <c r="E152" i="4" s="1"/>
  <c r="H137" i="4"/>
  <c r="E153" i="4" s="1"/>
  <c r="H121" i="2"/>
  <c r="E150" i="2" s="1"/>
  <c r="H105" i="2"/>
  <c r="E149" i="2" s="1"/>
  <c r="H65" i="2"/>
  <c r="E148" i="2" s="1"/>
  <c r="H37" i="2"/>
  <c r="E147" i="2" s="1"/>
  <c r="H12" i="2"/>
  <c r="E146" i="2" s="1"/>
  <c r="H102" i="5"/>
  <c r="E145" i="5" s="1"/>
  <c r="H12" i="5"/>
  <c r="E142" i="5" s="1"/>
  <c r="H145" i="4"/>
  <c r="H143" i="4" s="1"/>
  <c r="E154" i="4" s="1"/>
  <c r="H15" i="3" l="1"/>
  <c r="E156" i="4"/>
  <c r="E158" i="4" s="1"/>
  <c r="G143" i="2"/>
  <c r="H143" i="2" s="1"/>
  <c r="H141" i="2" s="1"/>
  <c r="E152" i="2" s="1"/>
  <c r="E154" i="2" s="1"/>
  <c r="E156" i="2" s="1"/>
  <c r="E150" i="5"/>
  <c r="E152" i="5" s="1"/>
  <c r="E154" i="5" s="1"/>
  <c r="H21" i="3" l="1"/>
  <c r="E160" i="4"/>
  <c r="H19" i="3"/>
  <c r="E158" i="2"/>
  <c r="H17" i="3"/>
  <c r="H23" i="3" l="1"/>
  <c r="H25" i="3" s="1"/>
  <c r="H27" i="3" s="1"/>
</calcChain>
</file>

<file path=xl/sharedStrings.xml><?xml version="1.0" encoding="utf-8"?>
<sst xmlns="http://schemas.openxmlformats.org/spreadsheetml/2006/main" count="726" uniqueCount="241">
  <si>
    <t>Postavka</t>
  </si>
  <si>
    <t>Količina</t>
  </si>
  <si>
    <t>Opis postavke</t>
  </si>
  <si>
    <t>Opomba postavke</t>
  </si>
  <si>
    <t>Normativ</t>
  </si>
  <si>
    <t xml:space="preserve">Enota </t>
  </si>
  <si>
    <t>Cena za enoto</t>
  </si>
  <si>
    <t>1 PREDDELA</t>
  </si>
  <si>
    <t>1.1 Geodetska dela</t>
  </si>
  <si>
    <t>2 ZEMELJSKA DELA IN TEMELJENJE</t>
  </si>
  <si>
    <t>PREDDELA SKUPAJ:</t>
  </si>
  <si>
    <t>ZEMELJSKA DELA IN TEMELJENJE SKUPAJ:</t>
  </si>
  <si>
    <t>TUJE STORITVE SKUPAJ:</t>
  </si>
  <si>
    <t>Cena skupaj</t>
  </si>
  <si>
    <t xml:space="preserve">  CENA SKUPAJ (brez DDV)</t>
  </si>
  <si>
    <t xml:space="preserve">  CENA SKUPAJ (z DDV)</t>
  </si>
  <si>
    <t>Projekt:</t>
  </si>
  <si>
    <t>Načrt:</t>
  </si>
  <si>
    <t>Faza:</t>
  </si>
  <si>
    <t>kos</t>
  </si>
  <si>
    <t>m2</t>
  </si>
  <si>
    <t>m1</t>
  </si>
  <si>
    <t>m3</t>
  </si>
  <si>
    <t>Projektantski nadzor.</t>
  </si>
  <si>
    <t>ura</t>
  </si>
  <si>
    <t>kom</t>
  </si>
  <si>
    <t>NEPREDVIDENA DELA SKUPAJ:</t>
  </si>
  <si>
    <t>Postavitev ter zavarovanje prečnih profilov iz desk 2,5 x 5,0 cm x 20 cm, na dveh lesenih količkih 10 x 10 cm, na potrebni višini s potrebnimi označbami.</t>
  </si>
  <si>
    <t>Ureditev provizorijev za prehod preko jarkov v času gradnje, v skladu s predpisi iz varstva pri gradbenem delu.                                                                        Opomba:Obračun po dejanskih stroških.</t>
  </si>
  <si>
    <t>Planum naravnih temeljnih tal v težki zemljini, ročno planiranje in strojno utrjevanje dna gradbene jame v točnosti +- 3cm.</t>
  </si>
  <si>
    <t>Dobava in vgraditev peščenega materiala granulacije 0 do 8 mm za peščeno ležišče cevi (POSTELJICA) s sprotno višinsko kontrolo do predpisane kote dna cevi (10cm + D/10) z komprimacijo do stopnje 97% SPP, vključno z nabavo in transportom materiala.</t>
  </si>
  <si>
    <t>EV DN 100</t>
  </si>
  <si>
    <t>EV DN 80</t>
  </si>
  <si>
    <t xml:space="preserve">kos </t>
  </si>
  <si>
    <t>NH DN 80</t>
  </si>
  <si>
    <t>N kos DN 80</t>
  </si>
  <si>
    <t>F kos DN 100</t>
  </si>
  <si>
    <t>FF kos DN 80/500</t>
  </si>
  <si>
    <t>E kos DN 100</t>
  </si>
  <si>
    <t>1.2 Ostala dela</t>
  </si>
  <si>
    <t>Nadzor upravljavca vodovoda</t>
  </si>
  <si>
    <t>Dobava in polaganje PVC opozorilnega traku z napisom POZOR VODOVOD.</t>
  </si>
  <si>
    <t>Izdelava sidernih blokov in podstavkov iz cementnega betona C8/10 v povprečni količini 0,20 m3/kom vključno z opaži in dodatnim izkopom</t>
  </si>
  <si>
    <t>Podbetoniranje malih kap za zasune</t>
  </si>
  <si>
    <t>Dobava in nasutje gramoznih krogel ob hidrantih vsled pravilnega odtekanja vode po njihovem delovanju, ca 1 m3/kom</t>
  </si>
  <si>
    <t>Postavitev drogov z oznakami zasunov. Drog je iz jeklenih cevi fi 2" višine 2 m (temeljen v bet. bloku 40/40/80 cm iz C12/15). Drog mora biti antikorozijsko zaščiten.</t>
  </si>
  <si>
    <t>Čiščenje trase po končanih delih (ocena, obračun po dejanskih stroških)</t>
  </si>
  <si>
    <t>Kataster položenih vodov</t>
  </si>
  <si>
    <t>ZAKLJUČNA DELA SKUPAJ:</t>
  </si>
  <si>
    <t>Razna nepredvidena dela, ki se pojavijo v času izvajanja gradnje (10% od vseh del)</t>
  </si>
  <si>
    <t>Dvakratni prerez obstoječega cevovoda z izvedbo navezave. Upoštevati objave o ispadu oskrbe:</t>
  </si>
  <si>
    <t>Tlačni preizkus cevovoda v skladu z navodili standarda      EN 805, z konrolo nadzornega organa</t>
  </si>
  <si>
    <t>PH DN 80</t>
  </si>
  <si>
    <t>Rušitev in odvoz obstoječega vodovodnega voda na trajno deponijo vključno z izkopom, strojnim nakladanjem ter pridobitev evidenčnih listov odvečnega materiala.</t>
  </si>
  <si>
    <t>Ispiranje cevovoda ter izvedba dezinfekcije z klornim šokom s strani pooblaščene organizacije.</t>
  </si>
  <si>
    <t>Analiza vzorca pitne vode s strani pooblaščene organizacije.</t>
  </si>
  <si>
    <t>Izdelava geodetskega posnetka vodovoda s certifikatom ter predaja v tiskani in digitalni obliki z izvedbo postopka vnosa v javni kataster</t>
  </si>
  <si>
    <t>Objekt:</t>
  </si>
  <si>
    <t>Zakoličba trase vodovoda z lesenimi količki 4 x 4 cm ter vpisano številko profila in stacionažo na leseni tablici, vključno z zavarovanjem s trikotnikom iz letev 2,5 x 2,5 cm na količkih.</t>
  </si>
  <si>
    <t>PE-HD DN 110 mm</t>
  </si>
  <si>
    <t>Spojka univerzalna DN 100 (enojna)</t>
  </si>
  <si>
    <t>MMK kos DN 100/11°</t>
  </si>
  <si>
    <t>MMK kos DN 100/22°</t>
  </si>
  <si>
    <t>MMK kos DN 100/30°</t>
  </si>
  <si>
    <t>PE-HD DN 110</t>
  </si>
  <si>
    <t>T kos DN 150/100</t>
  </si>
  <si>
    <t xml:space="preserve">Zasipanje kanala izven cone cevovoda iz naravno pridobljenega prodno peščenega nasipnega materiala v plasteh d=20 cm in komprimacijo do stopnje 95% po proctorju, vključno z nabavo in transportom materiala. </t>
  </si>
  <si>
    <t>1175; 1175-VOD</t>
  </si>
  <si>
    <t>Lokacija:</t>
  </si>
  <si>
    <t>Naselje Preska</t>
  </si>
  <si>
    <t>Občina Medvode</t>
  </si>
  <si>
    <t xml:space="preserve">Vodovodni sistem v naselju Preska </t>
  </si>
  <si>
    <t>Odstranitev grmovja, dreves in štorov z debli premera do 10 cm ter vej v širini gradbiščnega pasu vzdolž predvidene trase, z odvozom na trajno deponijo na razdaljo do 5 km in stroški deponije, komplet z vsemi pomožnimi deli,  prenosi in prevozi.</t>
  </si>
  <si>
    <t>Rušenje obstoječe ograje, ter povrnitev v obstoječe stanje.</t>
  </si>
  <si>
    <t xml:space="preserve">Ročna poglobitev in razširitev jarka na mestih spoja cevi, oziroma vsakih 6 m. Poglobitev je potrebna za varjenje.                                                                  </t>
  </si>
  <si>
    <t>Računamo 0,5 m3/spoj.</t>
  </si>
  <si>
    <t>Dobava in vgraditev peščenega materiala granulacije 0 do 16 mm s komprimacijo, v coni cevovoda v debelini 30 cm nad temenom, s komprimacijo v plasteh po 20 cm, zbitost 95% po proctorju, vključno z nabavo in transportom materiala.</t>
  </si>
  <si>
    <t>T kos DN 100/80</t>
  </si>
  <si>
    <t>MMK kos DN 100/45°</t>
  </si>
  <si>
    <t>X kos DN 100</t>
  </si>
  <si>
    <t>DN 100</t>
  </si>
  <si>
    <t>VOZIŠČNE KONSTRUKCIJE SKUPAJ:</t>
  </si>
  <si>
    <t>Zavarovanje gradbišča med gradnjo vključno s pridobivanjem dovoljenja za delno zaporo ceste, prometno signalizacijo kot so: letve, opozorilne vrvice, semaforizacija, vključno z odstranitvijo prometne signalizacije znaki, svetlobna telesa.</t>
  </si>
  <si>
    <t>Rušenje vozišč iz asfalta debeline 5 - 15 cm z odvozom na trajno deponijo.</t>
  </si>
  <si>
    <t>Dobava in polaganje nosilne plasti bituminiziranega drobljenca AC 22 base B50/70 A3 - debelina plasti 7 cm.                                                                                                                Opomba: na lokalni cesti.</t>
  </si>
  <si>
    <t>Pobrizg podlage z bitumensko emulzijo 0,4 kg/m2.</t>
  </si>
  <si>
    <t>Nabava, transport in vgajevanje obrabnozaporne plasti asfaltnega betona AB-11s.
- debelina plasti 3 cm.                                                                                                                             Opomba: na lokalni cesti.</t>
  </si>
  <si>
    <t>Dobava in vgrajevanje nevezane nosilne plasti enakomerno zrnatega drobljenca (TD 32) iz kamnine v deb. min. 40 cm (transport iz gramoznice).                                                                                                                   Opomba: na lokalni cesti.</t>
  </si>
  <si>
    <t>Humuziranje brežine brez valjanja, v debelini do 10 cm - strojno (berma)</t>
  </si>
  <si>
    <t>Doplačilo za zatravitev s semenom</t>
  </si>
  <si>
    <t>Izdelava bankine iz drobljenca</t>
  </si>
  <si>
    <t xml:space="preserve">  DDV (22%)</t>
  </si>
  <si>
    <t>Objekt/Storitev</t>
  </si>
  <si>
    <t>Skupna cena                   (brez DDV-ja)</t>
  </si>
  <si>
    <t>1.</t>
  </si>
  <si>
    <t>1.1</t>
  </si>
  <si>
    <t>1.2</t>
  </si>
  <si>
    <t>1.3</t>
  </si>
  <si>
    <t>CENA SKUPAJ (brez DDV-ja):</t>
  </si>
  <si>
    <t>DDV (22%):</t>
  </si>
  <si>
    <t>CENA SKUPAJ (z DDV-jem):</t>
  </si>
  <si>
    <r>
      <rPr>
        <b/>
        <sz val="16"/>
        <color indexed="8"/>
        <rFont val="Arial"/>
        <family val="2"/>
        <charset val="238"/>
      </rPr>
      <t xml:space="preserve">REKAPITULACIJA STROŠKOV </t>
    </r>
    <r>
      <rPr>
        <b/>
        <sz val="12"/>
        <color indexed="8"/>
        <rFont val="Arial"/>
        <family val="2"/>
        <charset val="238"/>
      </rPr>
      <t xml:space="preserve">                                                                                                      VODOVOD                                                                                                                                                   VPR-1, VPR-2 in VPR-3                                                                                                                                                                                                                                                                                                             </t>
    </r>
  </si>
  <si>
    <t>Vodovod Preska</t>
  </si>
  <si>
    <t>Vodovod VPR-1</t>
  </si>
  <si>
    <t>Vodovod VPR-2</t>
  </si>
  <si>
    <t>Vodovod VPR-3</t>
  </si>
  <si>
    <t>ZR DN 50</t>
  </si>
  <si>
    <t>T kos DN 100/50</t>
  </si>
  <si>
    <t>FF kos DN 50/500</t>
  </si>
  <si>
    <t>Spojka univerzalna DN 80 (enojna)</t>
  </si>
  <si>
    <t>T kos DN 80/80</t>
  </si>
  <si>
    <t>Q kos DN 80</t>
  </si>
  <si>
    <t>F kos DN 80</t>
  </si>
  <si>
    <t>E kos DN 80</t>
  </si>
  <si>
    <t>X kos DN 80</t>
  </si>
  <si>
    <t>PE-HD DN 90</t>
  </si>
  <si>
    <t>DN 80</t>
  </si>
  <si>
    <t>3/1 Načrt vodovoda</t>
  </si>
  <si>
    <t>Uporabljajo se izključno obojke s sidrnim spojem</t>
  </si>
  <si>
    <t>Komplet v tipskem AB povoznem jašku         dimenzij 1,20x1,20m           vključno z LTŽ pokrovom</t>
  </si>
  <si>
    <t xml:space="preserve">PE 100 DN 2˝ (16 bar) </t>
  </si>
  <si>
    <t>Hišni priključki</t>
  </si>
  <si>
    <t>PE-HD DN 80 mm</t>
  </si>
  <si>
    <t>PGD</t>
  </si>
  <si>
    <t>1 SKUPNE POSTAVKE</t>
  </si>
  <si>
    <t xml:space="preserve"> SKUPAJ:</t>
  </si>
  <si>
    <t>Pripravljalna dela:
Ureditev gradbišča skladno z veljavno zakonodajo, ki obsega naslednja dela:
- postavitev gradbiščne ograje
- postavitev gradbiščnega kontejnerja
- omarica prve pomoči
- gasilnik
- gradbiščni el. priključek, skupaj z ozemlitvijo in meritavmi
- postavitev gradbene table skladno s Pravinikom o gradbiščih
- postavite kemičnega WCja na gradbišču
- dobava in namestitev varnostnih znakov in opozorilnih tabel</t>
  </si>
  <si>
    <t>Velja za vse odseke te projektne dokumentacije</t>
  </si>
  <si>
    <t>Skupne postavke</t>
  </si>
  <si>
    <t>V kolikor se ugotovi na licu mesta ustreznost izkopanega materiala se lahko le ta uporabi. 80% nov material / 20% izkopan material.</t>
  </si>
  <si>
    <t>kpl</t>
  </si>
  <si>
    <t>Izdelava varnostnega načrta gradbišča</t>
  </si>
  <si>
    <t>Izdelava PID projektne dokumentacije v treh izvodih</t>
  </si>
  <si>
    <t xml:space="preserve">Rezanje asfalta. </t>
  </si>
  <si>
    <t xml:space="preserve">V kolikor se ugotovi na licu mesta ustreznost izkopanega materiala se lahko le ta uporabi. 80% nov material / 20% izkopan material.
</t>
  </si>
  <si>
    <t xml:space="preserve"> </t>
  </si>
  <si>
    <t>Nakladanje in odvoz težke zemljine iz izkopa na trajno deponijo z razprostiranjem. Pridobivanje evidenčnih listov odvečnega materiala. Količine potrdi nadzor.</t>
  </si>
  <si>
    <t>Odvoz težke zemljine iz izkopa na trajno deponijo z razprostiranjem. Pridobivanje evidenčnih listov odvečnega materiala.Količine potrdi nadzor.</t>
  </si>
  <si>
    <t xml:space="preserve">Izkopi za kanalske rove in jaške širine do 1,3 m in globine do 1,5 m v zemljini III. kategorije . Direktno nalaganje na prevozno sredstvo in odvoz na začasno deponijo 60% izkopa, nalaganje ob jarek 40% izkopa.                                                                          </t>
  </si>
  <si>
    <t xml:space="preserve">Izkopi za kanalske rove in jaške širine do 1,3 m in globine do 1,5 m v zemljini IV. kategorije. Direktno nalaganje na prevozno sredstvo in odvoz na začasno deponijo 60% izkopa, nalaganje ob jarek 40% izkopa.                                                                          </t>
  </si>
  <si>
    <t xml:space="preserve">Izkopi za kanalske rove in jaške širine do 1,3 m in globine do 1,5 m v zemljini IV kategorije. Direktno nalaganje na prevozno sredstvo in odvoz na začasno deponijo 60% izkopa, nalaganje ob jarek 40% izkopa.                                                                          </t>
  </si>
  <si>
    <t xml:space="preserve">Izkopi za kanalske rove in jaške širine do 1,3 m in globine do 1,5 m v zemljini III. kategorije. Direktno nalaganje na prevozno sredstvo in odvoz na začasno deponijo 60% izkopa, nalaganje ob jarek 40% izkopa.                                                                          </t>
  </si>
  <si>
    <t xml:space="preserve">Izkopi za kanalske rove in jaške širine do 1,3 m in globine do 1,5 m v zemljini III kategorije. Direktno nalaganje na prevozno sredstvo in odvoz na začasno deponijo 60% izkopa, nalaganje ob jarek 40% izkopa.                                                                                           </t>
  </si>
  <si>
    <t xml:space="preserve">Izkopi za kanalske rove in jaške širine do 1,3 m in globine do 1,5 m v zemljini IV kategorije. Direktno nalaganje na prevozno sredstvo in odvoz na začasno deponijo 60% izkopa, nalaganje ob jarek 40% izkopa.                                                                                           </t>
  </si>
  <si>
    <t>1.4</t>
  </si>
  <si>
    <t>2.2.</t>
  </si>
  <si>
    <t>2.1.</t>
  </si>
  <si>
    <t>2.3.</t>
  </si>
  <si>
    <t>2.4.</t>
  </si>
  <si>
    <t>2.5.</t>
  </si>
  <si>
    <t>2.6.</t>
  </si>
  <si>
    <t>2.7.</t>
  </si>
  <si>
    <t>2.8.</t>
  </si>
  <si>
    <t>2.9.</t>
  </si>
  <si>
    <t>2.10.</t>
  </si>
  <si>
    <t>2.11.</t>
  </si>
  <si>
    <t>2.12.</t>
  </si>
  <si>
    <t>2.13.</t>
  </si>
  <si>
    <t>1.1.1.</t>
  </si>
  <si>
    <t>1.1.2.</t>
  </si>
  <si>
    <t>1.1.3.</t>
  </si>
  <si>
    <t>1.2.1.</t>
  </si>
  <si>
    <t>1.2.2.</t>
  </si>
  <si>
    <t>1.2.3.</t>
  </si>
  <si>
    <t>1.2.4.</t>
  </si>
  <si>
    <t>1.2.5.</t>
  </si>
  <si>
    <t>1.2.6.</t>
  </si>
  <si>
    <t>3.1.</t>
  </si>
  <si>
    <t>3.2.</t>
  </si>
  <si>
    <t>3.3.</t>
  </si>
  <si>
    <t>3.4.</t>
  </si>
  <si>
    <t>3.5.</t>
  </si>
  <si>
    <t>3.6.</t>
  </si>
  <si>
    <t>3.7.</t>
  </si>
  <si>
    <t>5.1.</t>
  </si>
  <si>
    <t>5.2.</t>
  </si>
  <si>
    <t>5.3.</t>
  </si>
  <si>
    <t>5.4.</t>
  </si>
  <si>
    <t>5.5.</t>
  </si>
  <si>
    <t>5.6.</t>
  </si>
  <si>
    <t>6.1.</t>
  </si>
  <si>
    <t>6.2.</t>
  </si>
  <si>
    <t>7.1.</t>
  </si>
  <si>
    <t>3.8.</t>
  </si>
  <si>
    <t>Žig in podpis ponudnika</t>
  </si>
  <si>
    <t>……………………………</t>
  </si>
  <si>
    <t>………………………..</t>
  </si>
  <si>
    <t>Popis del s predizmerami                                                                                                               VODOVOD                                                                                                                                                                                    SKUPNE POSTAVKE</t>
  </si>
  <si>
    <t>Popis del s predizmerami                                                                                                               VODOVOD                                                                                                                                                                                    VPR-1</t>
  </si>
  <si>
    <t>Popis del s predizmerami                                                                                                                    VODOVOD                                                                                                                                                                                    VPR-2</t>
  </si>
  <si>
    <t>Popis del s predizmerami                                                                                                                          VODOVOD                                                                                                                                                                               VPR-3</t>
  </si>
  <si>
    <t>3 MONTAŽNA DELA</t>
  </si>
  <si>
    <t>MONTAŽNA DELA SKUPAJ:</t>
  </si>
  <si>
    <t xml:space="preserve">Transport, raznos in montaža LŽ armatur, vključno s tesnilnim materialom (prirobnična tesnila s profilom in jeklenim obročom), vgradnimi garniturami, nerjavnimi vijaki in  cestnimi kapami. </t>
  </si>
  <si>
    <t xml:space="preserve">Vgradnja fazonskih komadov za cevi iz duktilne litine, vključno s potrebnim spojnim, tesnilnim in pritrdilnim nerjavečim materialom. Po EN 545, PN 16. </t>
  </si>
  <si>
    <t>Montaža navrtnega zasuna s krogelno pipo za LŽ cevi, vključno z PE (16bar) cevjo l=10m, vgradilno garnituro in cestno kapo. Lokacije se določijo na licu mesta.                                                                            OPOMBA: navezava PE cevi od d=3/4" do d=2"</t>
  </si>
  <si>
    <t xml:space="preserve">Montaža tipskega PE jaška hišnega priključka z vgrajeno vso potrebno armaturo, vodomerom, regulatorjem tlaka in LTŽ pokrovom.                                                                                              </t>
  </si>
  <si>
    <t>5 VOZIŠČNE KONSTRUKCIJE</t>
  </si>
  <si>
    <t>5.7.</t>
  </si>
  <si>
    <t>6 TUJE STORITVE</t>
  </si>
  <si>
    <t>6.3.</t>
  </si>
  <si>
    <t>6.4.</t>
  </si>
  <si>
    <t>6.6.</t>
  </si>
  <si>
    <t>6.5.</t>
  </si>
  <si>
    <t>7 ZAKLJUČNA DELA</t>
  </si>
  <si>
    <t>7.2.</t>
  </si>
  <si>
    <t>8 NEPREDVIDENA DELA</t>
  </si>
  <si>
    <t>8.1.</t>
  </si>
  <si>
    <t xml:space="preserve">DN 100 </t>
  </si>
  <si>
    <t xml:space="preserve">Transport, raznos in montaža cevi iz nodularne litine GGG, klasa-C40, izdelano po EN 545,  zunanja zaščita z zlitino cinka in aluminija (400g/m2 ZnAl), notranja zaščita  EC, v kompletu z tesnilnim in pritrdilnim materialom. </t>
  </si>
  <si>
    <t>Vgradnja spojk vključno z vsem potrebnim spojnim, tesnilnim in pritrdilnim nerjavečim materialom iz Ductila, ISO 3221</t>
  </si>
  <si>
    <t>Transport raznos in montaža PE cevi granulacije PE 100, za elektorfuzijsko spajanje, izdelanih v skladu z EN 12201, vključno z vsem spojnim, tesnilnim in pritrdilnim materialom</t>
  </si>
  <si>
    <t xml:space="preserve">DN 80 </t>
  </si>
  <si>
    <t>V predračunu so upoštevani materiali po naslednjih standardih:</t>
  </si>
  <si>
    <t>1.CEVI IZ NODULARNE LITINE:</t>
  </si>
  <si>
    <t xml:space="preserve">Cevi morajo biti izdelane na obojko v skladu s SIST EN 545:2010 najmanj preferenčnega tlačnega razreda C40 (do vključno DN300), C30 (do vključno DN600), z odgovarjajočimi spoji za različne primere vgradnje (STD, STD VI, UNI Ve) in dolžino 6 m (skladno s ponudbenim predračunom in spodnjimi specifikacijami ter zahtevami naročnika  v razpisni dokumentaciji).
Cevi morajo biti na zunanji strani zaščitne z aktivno galvansko zaščito, ki omogoča vgradnjo cevi tudi v agresivnejšo zemljo (z zlitino Zn + Al minimalne debeline 400 g/m2 v razmerju 85% Zn in ostalo Al in druge kovine) in z modrim pokrivnim nanosom , na notranji strani pa s cementno oblogo; vse v skladu z EN545:2010 (cementna obloga mora biti narejena s pitno vodo, cement tipa CEM III-B ex BFC pa mora biti v skladu z EN197-1 z CE oznako (certifikat)). 
Opremljene morajo biti z odgovarjajočimi tesnili v skladu z SIST EN 681-1 (certifikat).Vse vrste obojčnih tesnil oz. spojev mora biti zaradi zagotovitve kvalitete spoja preizkušen skupaj s cevmi (certifikat). Vse cevi morajo biti od istega proizvajalca.
</t>
  </si>
  <si>
    <t>2. FAZONSKI KOSI IZ NODULARNE LITINE</t>
  </si>
  <si>
    <t xml:space="preserve">Fazonski kosi morajo biti izdelani iz nodularne litine v skladu z EN 545:2010, z zunanjo in notranjo zaščito po postopku kataforeze min. debeline 70 mikronov oz. po klasičnem postopku min. debeline 250 mikronov. Opremljeni morajo biti z odgovarjajočimi tesnili v skladu z EN 681-1 (certifikat). Prirobnični fazonski kosi standardne izvedbe morajo imeti vrtljivo prirobnico, ostali (samo FF kos) pa imajo lahko fiksno, obojčni fazonski kosi morajo imeti STD, STD VI ali UNI Ve spoj. Spoji na obojčnih fazonskih kosih so enaki kot pri ceveh (isti proizvajalec) . Vse vrste  obojčnih tesnil oz. spojev mora biti zaradi zagotovitve kvalitete spoja preizkušeno skupaj s fazoni (certifikat)
Obojčni fazonsku kosi in fazonski kosi z vrtljivo prirobnico morajo biti istega proizvajalca kot cevi.
</t>
  </si>
  <si>
    <t>3. POKROVI IZ NODULARNE LITINE</t>
  </si>
  <si>
    <t xml:space="preserve">Pokrovi morajo biti izdelani iz nodularne litine v skladu s standardom SIST EN124.
Okrogli pokrovi.
Razredi nosilnosti B125, C250, D400 naj bodo opremljeni z avtomatskim zaklepom ter protihrupnim vložkom. Razred D400 mora biti konstruiran za visoko frekvenco prometa ter imeti protihrupni vložek iz vremensko ter kislinsko odpornega poliuretanskega materiala, ki je neločljivo zlepljen na pokrov. Pokrov se mora blokirati pri 90°, da prepreči nehoteno zapiranje.
Kvadratni pokrovi.
Razredi nosilnosti C250 in D400 morajo imeti ključavnico, protihrupno tesnilo in možnostjo simbolnega označevanja namena jaška (elektrika, voda, meteorna kanalizacija, fekalna kanalizacija).
Razred nosilnosti D 400 za visoko frekvenco prometa mora imeti konusno naleganje pokrova na okvir, ter preprečevati vdoru meteornih voda. Konstruiran mora biti tako, da je vstop nepooblaščenim osebam z navadnim orodjem za odpiranje onemogočen.
</t>
  </si>
  <si>
    <t>4. LOVILEC NESNAGE</t>
  </si>
  <si>
    <t>Telo prirobničnega lovilca nesnage mora biti iz litine z epoxy zaščito s čistilno mrežico iz nerjavečega jekla s perforacijo najmanj 1,2 mm, ter čistilno prirobnico.</t>
  </si>
  <si>
    <t>5. EV ZASUNI (podobno TIP 21 in 23)</t>
  </si>
  <si>
    <t>EV zasuni morajo biti izdelani iz litine GGG400, z epoxy zaščito minimalne debeline 250 mikronov. Klin zasuna je zaščiten z EPDM elastomerno gumo. Vreteno zasuna je izdelano iz nerjavečega jekla in ga je možno menjati brez izvleka klina iz ohišja. Tesnjenje na vretenu je izvedeno z dvema "O" tesniloma iz NBR. Na obeh straneh klina so vodila iz poliamida pravokotne oblike za zmanjšanje trenja pri uporabi. Moment pri upravljanju ventila doseže vrednost 60% od dovoljene po standardu 1074. Spoj telesa in pokrova ventila je izveden brez vijakov in zagozd.  Ustrezati morajo standardu EN 1074 (certifikat).</t>
  </si>
  <si>
    <t xml:space="preserve">6. PRIROBNIČNE LOPUTE </t>
  </si>
  <si>
    <t>Ohišje in loputa prirobnične lopute sta izdelana iz duktilne litine GS 500-7, z epoxy zaščito minimalne debeline 250 mikronov. Osovina je izdelana iz nerjavečega jekla. "O" tesnila na vretenu so iz NBR. EPDM tesnilo, ki se nahaja na loputi omogoča 100% tesnenje pri pretoku v obe smeri (avtomatsko tesnenje), je možno zamenjati. Disk lopute je dvakrat excentrično postavljen glede na ohišje  zaradi lažjega upravljanja. Sedež narejen iz nerjavečega jekla je uvaljan na ohišje. Ustrezati mora standardu EN1074 (certifikat).</t>
  </si>
  <si>
    <t>7. HIDRANTI NADZEMNI</t>
  </si>
  <si>
    <t xml:space="preserve">Telo nadzemnega hidranta mora biti iz INOX, glava iz nodularne litine z dvema "C" priključkoma ter enim "B"priključkom. Hidrant mora biti opremljen z izpustno odprtino po kateri odteče stoječa voda iz hidranta. Ustrezati morajo standardu SIST EN 14384:2005. </t>
  </si>
  <si>
    <t>8. HIDRANT PODZEMNI</t>
  </si>
  <si>
    <t>Telo podzemnega hidranta mora biti iz duktilne litine GGG 400, z epoxy zaščito 200 mikronov. Hidrant mora biti opremljen z izpustno odprtino po kateri odteče stoječa voda iz hidranta. Ustrezati morajo standardu SIST EN 14339:2005.</t>
  </si>
  <si>
    <t>9. CESTNA KAPA</t>
  </si>
  <si>
    <t>Teleskopska cestna kapa v razredu nosilnosti D400, po standradu EN 124 s protihrupnim PUR vložkom na pokrovu, tečajem ter možnostjo vgradnje pod naklonom. Na pokrovu mora biti napis VODA, HIDRANT v slovenskem jeziku. Cestna kapa za zračnik mora biti okrogle oblike imeti napis ZRAČNIK v slovenskem jeziku, poliuretanski protihrupni vložek, ter dva vijaka s katerimi je pričvrščen pokrov na ohišje kape.</t>
  </si>
  <si>
    <t>10. NAVRTNI OKLEPI - OGRLICE</t>
  </si>
  <si>
    <t>Univerzalne ogrlice za vgradnjo na duktilne, AC in jeklene cevi. Izdelane morajo biti iz duktilne litine GS 400-15 z Epoxy zaščito min 250 mikronov. Streme in matici morajo biti iz nerjavečega jekla. Tesnilni material iz EPDM mora biti posebej oblikovan za vsako dimenzijo posebej.</t>
  </si>
  <si>
    <t>11. ZRAČNIK (AVTOMATSKI)</t>
  </si>
  <si>
    <t xml:space="preserve">Telo zračnika je izdelano iz duktilne litine GJS 400-15 z epoxy zaščito minimalne debeline 250 mikronov, plovci so iz ABS, šoba malega plovka je iz poliamida, tesnilo glavnega plovka pa EPDM. Mreža za zaščito pred nesnago in pokrov sta iz INOX jekla. Delovno območje tlaka obsega  0,1 ÷ 25 bar. V ohišje je vgrajen dodatni odzračni ventila za kontrolo delovanja. </t>
  </si>
  <si>
    <t>12. VENTILI REDUCIRNI (avtomatski hidravlični)</t>
  </si>
  <si>
    <t>Telo ventila je izdelano iz duktilne litine GJS 400-15 z epoxy zaščito minimalno 250 mikronov. Membrana je ločena od zapirala na katerem je tesnilni element quadring. Prehod skozi ventil je reduciran zaradi boljše regulacije (linearnosti). Ventil deluje na avtomatski hidravlični način in ima ločen pilot iz nerjavečega jekla za nastavitev redukcije (območja 01-2 bar, 1,2-14 bar, 7-21 bar) . Povezave so iz nerjavečega jekla. Opremljen mora biti z indikatorjem položaja, kontrolno enoto za nastavitev hitrost odpiranja, zapiranja in reakcije in dvemi manometri na katerih lahko vidimo dejanski tlak v cevovodu tudi ob zaprtem kontrolnem krogu. Vgradna mera po standardu EN5752 serija 1, prirobnice PN10, PN16 ali PN 25, ventil narejen v skladu z EN1074-1, EN1074-5.</t>
  </si>
  <si>
    <t>13. TESNILA ZA PRIROBNICE</t>
  </si>
  <si>
    <t xml:space="preserve">Tesnila morajo biti iz EPDM gume, ki ustreza uporabi v stiku s pitno vodo. Tesnila imajo vgrajen nosilni kovinski obroč in so profilirane oblike (na notranjem premeru ojačitev okrogle oblike). Izdelana po standardu EN 1541-1 in primerna za tlake PN6, PN10, PN16, PN25, PN40.
Vsi artikli, ki bodo v stiku s pitno vodo zagotavljajo živilsko neoporečnost.
Vsi artikli  zagotavljajo kvaliteto zahtevano po standardu.
Za vse zgoraj specificirane materiale v ponudbi je potrebno napisati ime proizvajalca, tip artikla in priložiti tehnični list, izjavo o lastnostih (ZGPro-1, Ur.l.RS, št.82/2013) ter pripadajoči certifikat o skladnost proizvodov s standardom in  v kolikor so materiali v stiku s pitno vodo tudi poročilo, ki se nanaša na Izjavo o skladnosti za stik s pitno vodo.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</si>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</sst>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1]"/>
    <numFmt numFmtId="165" formatCode="#,##0.00\ \€"/>
    <numFmt numFmtId="166" formatCode="_ * #,##0.00_-\ &quot;SIT&quot;_ ;_ * #,##0.00\-\ &quot;SIT&quot;_ ;_ * &quot;-&quot;??_-\ &quot;SIT&quot;_ ;_ @_ "/>
    <numFmt numFmtId="167" formatCode="#,##0.00\ &quot;€&quot;"/>
  </numFmts>
  <fonts count="16">
    <font>
      <sz val="10"/>
      <name val="Arial"/>
      <charset val="238"/>
    </font>
    <font>
      <b/>
      <sz val="14"/>
      <name val="Arial"/>
      <family val="2"/>
      <charset val="238"/>
    </font>
    <font>
      <sz val="12"/>
      <name val="Arial"/>
      <family val="2"/>
      <charset val="238"/>
    </font>
    <font>
      <b/>
      <sz val="10"/>
      <name val="Arial"/>
      <family val="2"/>
      <charset val="238"/>
    </font>
    <font>
      <sz val="10"/>
      <name val="Arial"/>
      <family val="2"/>
      <charset val="238"/>
    </font>
    <font>
      <b/>
      <sz val="12"/>
      <name val="Arial"/>
      <family val="2"/>
      <charset val="238"/>
    </font>
    <font>
      <sz val="10"/>
      <color indexed="8"/>
      <name val="MS Sans Serif"/>
      <family val="2"/>
      <charset val="238"/>
    </font>
    <font>
      <sz val="10"/>
      <color indexed="8"/>
      <name val="Arial"/>
      <family val="2"/>
      <charset val="238"/>
    </font>
    <font>
      <sz val="10"/>
      <color indexed="8"/>
      <name val="MS Sans Serif"/>
      <family val="2"/>
      <charset val="238"/>
    </font>
    <font>
      <sz val="10"/>
      <color indexed="8"/>
      <name val="MS Sans Serif"/>
      <family val="2"/>
      <charset val="238"/>
    </font>
    <font>
      <sz val="10"/>
      <name val="SL Dutch"/>
      <charset val="238"/>
    </font>
    <font>
      <b/>
      <sz val="12"/>
      <color indexed="8"/>
      <name val="Arial"/>
      <family val="2"/>
      <charset val="238"/>
    </font>
    <font>
      <b/>
      <sz val="11"/>
      <name val="Arial"/>
      <family val="2"/>
      <charset val="238"/>
    </font>
    <font>
      <sz val="11"/>
      <name val="Arial"/>
      <family val="2"/>
      <charset val="238"/>
    </font>
    <font>
      <sz val="11"/>
      <color indexed="8"/>
      <name val="Arial"/>
      <family val="2"/>
      <charset val="238"/>
    </font>
    <font>
      <b/>
      <sz val="16"/>
      <color indexed="8"/>
      <name val="Arial"/>
      <family val="2"/>
      <charset val="238"/>
    </font>
  </fonts>
  <fills count="6">
    <fill>
      <patternFill patternType="none"/>
    </fill>
    <fill>
      <patternFill patternType="gray125"/>
    </fill>
    <fill>
      <patternFill patternType="solid">
        <fgColor rgb="FFC8C8C8"/>
        <bgColor indexed="64"/>
      </patternFill>
    </fill>
    <fill>
      <patternFill patternType="solid">
        <fgColor rgb="FFE1FF41"/>
        <bgColor indexed="64"/>
      </patternFill>
    </fill>
    <fill>
      <patternFill patternType="solid">
        <fgColor rgb="FFDAEB35"/>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top/>
      <bottom style="double">
        <color indexed="64"/>
      </bottom>
      <diagonal/>
    </border>
  </borders>
  <cellStyleXfs count="10">
    <xf numFmtId="0" fontId="0" fillId="0" borderId="0"/>
    <xf numFmtId="0" fontId="6" fillId="0" borderId="0"/>
    <xf numFmtId="0" fontId="4" fillId="0" borderId="0"/>
    <xf numFmtId="0" fontId="4" fillId="0" borderId="0"/>
    <xf numFmtId="0" fontId="8" fillId="0" borderId="0"/>
    <xf numFmtId="0" fontId="6" fillId="0" borderId="0"/>
    <xf numFmtId="0" fontId="9" fillId="0" borderId="0"/>
    <xf numFmtId="0" fontId="10" fillId="0" borderId="0"/>
    <xf numFmtId="9" fontId="10" fillId="0" borderId="0" applyFont="0" applyFill="0" applyBorder="0" applyAlignment="0" applyProtection="0"/>
    <xf numFmtId="166" fontId="10" fillId="0" borderId="0" applyFont="0" applyFill="0" applyBorder="0" applyAlignment="0" applyProtection="0"/>
  </cellStyleXfs>
  <cellXfs count="152">
    <xf numFmtId="0" fontId="0" fillId="0" borderId="0" xfId="0"/>
    <xf numFmtId="0" fontId="1"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pplyProtection="1">
      <alignment horizontal="left" vertical="top" wrapText="1"/>
    </xf>
    <xf numFmtId="0" fontId="1" fillId="0" borderId="0" xfId="0" applyFont="1" applyAlignment="1">
      <alignment horizontal="center" vertical="top"/>
    </xf>
    <xf numFmtId="49" fontId="1" fillId="0" borderId="0" xfId="0" applyNumberFormat="1" applyFont="1" applyAlignment="1">
      <alignment horizontal="center" vertical="top"/>
    </xf>
    <xf numFmtId="0" fontId="2" fillId="0" borderId="0" xfId="0" applyFont="1" applyFill="1" applyAlignment="1">
      <alignment horizontal="center" vertical="top"/>
    </xf>
    <xf numFmtId="49" fontId="2" fillId="0" borderId="0" xfId="0" applyNumberFormat="1" applyFont="1" applyFill="1" applyBorder="1" applyAlignment="1">
      <alignment horizontal="center" vertical="top"/>
    </xf>
    <xf numFmtId="0" fontId="2" fillId="0" borderId="0" xfId="0" applyFont="1" applyFill="1" applyBorder="1" applyAlignment="1">
      <alignment horizontal="left" vertical="top" wrapText="1"/>
    </xf>
    <xf numFmtId="49" fontId="4" fillId="0" borderId="0" xfId="0" applyNumberFormat="1" applyFont="1" applyAlignment="1">
      <alignment horizontal="left" vertical="top"/>
    </xf>
    <xf numFmtId="49" fontId="3" fillId="0" borderId="0" xfId="0" applyNumberFormat="1" applyFont="1" applyAlignment="1">
      <alignment horizontal="left" vertical="top"/>
    </xf>
    <xf numFmtId="4" fontId="1" fillId="0" borderId="0" xfId="0" applyNumberFormat="1" applyFont="1" applyAlignment="1">
      <alignment horizontal="right" vertical="top" wrapText="1"/>
    </xf>
    <xf numFmtId="4" fontId="2" fillId="0" borderId="0" xfId="0" applyNumberFormat="1" applyFont="1" applyFill="1" applyBorder="1" applyAlignment="1">
      <alignment horizontal="right" vertical="top" wrapText="1"/>
    </xf>
    <xf numFmtId="4" fontId="0" fillId="0" borderId="0" xfId="0" applyNumberFormat="1" applyFill="1" applyAlignment="1">
      <alignment horizontal="right" vertical="top" wrapText="1"/>
    </xf>
    <xf numFmtId="165" fontId="1" fillId="0" borderId="0" xfId="0" applyNumberFormat="1" applyFont="1" applyAlignment="1">
      <alignment horizontal="right" vertical="top"/>
    </xf>
    <xf numFmtId="165" fontId="2" fillId="0" borderId="0" xfId="0" applyNumberFormat="1" applyFont="1" applyFill="1" applyBorder="1" applyAlignment="1">
      <alignment horizontal="right" vertical="top"/>
    </xf>
    <xf numFmtId="165" fontId="3" fillId="0" borderId="0" xfId="0" applyNumberFormat="1" applyFont="1" applyAlignment="1">
      <alignment horizontal="right" vertical="top"/>
    </xf>
    <xf numFmtId="165" fontId="3" fillId="0" borderId="0" xfId="0" applyNumberFormat="1" applyFont="1" applyFill="1" applyAlignment="1" applyProtection="1">
      <alignment horizontal="right" vertical="top"/>
      <protection locked="0"/>
    </xf>
    <xf numFmtId="165" fontId="1" fillId="0" borderId="0" xfId="0" applyNumberFormat="1" applyFont="1" applyAlignment="1">
      <alignment horizontal="right" vertical="top" wrapText="1"/>
    </xf>
    <xf numFmtId="165" fontId="2" fillId="0" borderId="0" xfId="0" applyNumberFormat="1" applyFont="1" applyFill="1" applyBorder="1" applyAlignment="1">
      <alignment horizontal="right" vertical="top" wrapText="1"/>
    </xf>
    <xf numFmtId="165" fontId="3" fillId="0" borderId="0" xfId="0" applyNumberFormat="1" applyFont="1" applyFill="1" applyAlignment="1">
      <alignment horizontal="right" vertical="top" wrapText="1"/>
    </xf>
    <xf numFmtId="165" fontId="3" fillId="0" borderId="0" xfId="0" applyNumberFormat="1" applyFont="1" applyFill="1" applyAlignment="1" applyProtection="1">
      <alignment horizontal="right" vertical="top" wrapText="1"/>
      <protection locked="0"/>
    </xf>
    <xf numFmtId="0" fontId="2" fillId="0" borderId="0" xfId="0" applyFont="1" applyAlignment="1">
      <alignment horizontal="center" vertical="center" wrapText="1"/>
    </xf>
    <xf numFmtId="0" fontId="3" fillId="0" borderId="1" xfId="0" applyFont="1" applyBorder="1" applyAlignment="1">
      <alignment horizontal="left" vertical="center" wrapText="1"/>
    </xf>
    <xf numFmtId="164" fontId="3" fillId="0" borderId="2" xfId="0" applyNumberFormat="1" applyFont="1" applyBorder="1" applyAlignment="1">
      <alignment horizontal="right" vertical="center"/>
    </xf>
    <xf numFmtId="0" fontId="3" fillId="0" borderId="3" xfId="0" applyFont="1" applyBorder="1" applyAlignment="1">
      <alignment horizontal="left" vertical="center" wrapText="1"/>
    </xf>
    <xf numFmtId="164" fontId="3" fillId="0" borderId="4" xfId="0" applyNumberFormat="1" applyFont="1" applyBorder="1" applyAlignment="1">
      <alignment horizontal="right" vertical="center"/>
    </xf>
    <xf numFmtId="0" fontId="3" fillId="0" borderId="0" xfId="0" applyFont="1" applyAlignment="1">
      <alignment horizontal="left" vertical="center" wrapText="1"/>
    </xf>
    <xf numFmtId="49" fontId="4" fillId="0" borderId="0" xfId="0" applyNumberFormat="1" applyFont="1" applyAlignment="1">
      <alignment horizontal="center" vertical="top"/>
    </xf>
    <xf numFmtId="0" fontId="3" fillId="0" borderId="2" xfId="0" applyFont="1" applyBorder="1" applyAlignment="1">
      <alignment horizontal="left" vertical="center" wrapText="1"/>
    </xf>
    <xf numFmtId="0" fontId="4" fillId="0" borderId="0" xfId="2" applyFont="1" applyFill="1" applyBorder="1" applyAlignment="1">
      <alignment horizontal="center" vertical="top"/>
    </xf>
    <xf numFmtId="49" fontId="4" fillId="0" borderId="0" xfId="0" applyNumberFormat="1" applyFont="1" applyBorder="1" applyAlignment="1">
      <alignment horizontal="center" vertical="top"/>
    </xf>
    <xf numFmtId="165" fontId="4" fillId="0" borderId="0" xfId="0" applyNumberFormat="1" applyFont="1" applyAlignment="1">
      <alignment horizontal="right" vertical="top"/>
    </xf>
    <xf numFmtId="49" fontId="4" fillId="0" borderId="0" xfId="0" applyNumberFormat="1" applyFont="1" applyFill="1" applyAlignment="1">
      <alignment horizontal="center" vertical="top"/>
    </xf>
    <xf numFmtId="0" fontId="4" fillId="0" borderId="0" xfId="0" applyFont="1" applyFill="1" applyAlignment="1">
      <alignment horizontal="left" vertical="top" wrapText="1"/>
    </xf>
    <xf numFmtId="164" fontId="3" fillId="0" borderId="0" xfId="0" applyNumberFormat="1" applyFont="1" applyBorder="1" applyAlignment="1">
      <alignment horizontal="right" vertical="center"/>
    </xf>
    <xf numFmtId="0" fontId="3" fillId="0" borderId="0" xfId="0" applyFont="1" applyBorder="1" applyAlignment="1">
      <alignment horizontal="left" vertical="center" wrapText="1"/>
    </xf>
    <xf numFmtId="49" fontId="4" fillId="0" borderId="0" xfId="7" applyNumberFormat="1" applyFont="1" applyBorder="1" applyAlignment="1">
      <alignment horizontal="justify" vertical="top"/>
    </xf>
    <xf numFmtId="49" fontId="4" fillId="0" borderId="0" xfId="0" applyNumberFormat="1" applyFont="1" applyFill="1" applyBorder="1" applyAlignment="1">
      <alignment horizontal="center" vertical="top"/>
    </xf>
    <xf numFmtId="49" fontId="0" fillId="0" borderId="0" xfId="0" applyNumberFormat="1" applyFill="1" applyAlignment="1">
      <alignment horizontal="left" vertical="top"/>
    </xf>
    <xf numFmtId="165" fontId="4" fillId="0" borderId="0" xfId="0" applyNumberFormat="1" applyFont="1" applyFill="1" applyAlignment="1">
      <alignment horizontal="right" vertical="top"/>
    </xf>
    <xf numFmtId="49" fontId="3" fillId="0" borderId="0" xfId="0" applyNumberFormat="1" applyFont="1" applyFill="1" applyAlignment="1">
      <alignment horizontal="left" vertical="top"/>
    </xf>
    <xf numFmtId="0" fontId="0" fillId="0" borderId="0" xfId="0" applyFill="1" applyAlignment="1">
      <alignment horizontal="left" vertical="top"/>
    </xf>
    <xf numFmtId="0" fontId="4" fillId="0" borderId="0" xfId="0" applyFont="1" applyAlignment="1">
      <alignment horizontal="left" vertical="top" wrapText="1"/>
    </xf>
    <xf numFmtId="49" fontId="0" fillId="0" borderId="0" xfId="0" applyNumberForma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vertical="center"/>
    </xf>
    <xf numFmtId="0" fontId="3" fillId="2" borderId="2" xfId="0" applyFont="1" applyFill="1" applyBorder="1" applyAlignment="1">
      <alignment horizontal="left" vertical="center" wrapText="1"/>
    </xf>
    <xf numFmtId="167" fontId="3" fillId="0" borderId="0" xfId="0" applyNumberFormat="1" applyFont="1" applyAlignment="1">
      <alignment horizontal="right" vertical="center"/>
    </xf>
    <xf numFmtId="167" fontId="3" fillId="0" borderId="2" xfId="0" applyNumberFormat="1" applyFont="1" applyBorder="1" applyAlignment="1">
      <alignment horizontal="right" vertical="center"/>
    </xf>
    <xf numFmtId="167" fontId="3" fillId="2" borderId="2" xfId="0" applyNumberFormat="1" applyFont="1" applyFill="1" applyBorder="1" applyAlignment="1">
      <alignment horizontal="right" vertical="center" wrapText="1"/>
    </xf>
    <xf numFmtId="49" fontId="3" fillId="2" borderId="0" xfId="0" applyNumberFormat="1" applyFont="1" applyFill="1" applyAlignment="1">
      <alignment horizontal="left" vertical="top"/>
    </xf>
    <xf numFmtId="0" fontId="4" fillId="0" borderId="0" xfId="0" applyFont="1" applyFill="1" applyAlignment="1">
      <alignment horizontal="center" vertical="top" wrapText="1"/>
    </xf>
    <xf numFmtId="49" fontId="4" fillId="0" borderId="0" xfId="0" applyNumberFormat="1" applyFont="1" applyAlignment="1">
      <alignment horizontal="center" vertical="center" wrapText="1"/>
    </xf>
    <xf numFmtId="0" fontId="3" fillId="3" borderId="2" xfId="0" applyFont="1" applyFill="1" applyBorder="1" applyAlignment="1">
      <alignment horizontal="left" vertical="center" wrapText="1"/>
    </xf>
    <xf numFmtId="167" fontId="3" fillId="3" borderId="2" xfId="0" applyNumberFormat="1" applyFont="1" applyFill="1" applyBorder="1" applyAlignment="1">
      <alignment horizontal="right" vertical="center" wrapText="1"/>
    </xf>
    <xf numFmtId="167" fontId="3" fillId="3" borderId="1" xfId="0" applyNumberFormat="1" applyFont="1" applyFill="1" applyBorder="1" applyAlignment="1">
      <alignment horizontal="left" vertical="top"/>
    </xf>
    <xf numFmtId="167" fontId="3" fillId="3" borderId="5" xfId="0" applyNumberFormat="1" applyFont="1" applyFill="1" applyBorder="1" applyAlignment="1">
      <alignment horizontal="left" vertical="top"/>
    </xf>
    <xf numFmtId="167" fontId="3" fillId="3" borderId="6" xfId="0" applyNumberFormat="1" applyFont="1" applyFill="1" applyBorder="1" applyAlignment="1">
      <alignment horizontal="left" vertical="top"/>
    </xf>
    <xf numFmtId="49" fontId="2" fillId="3" borderId="7" xfId="0" applyNumberFormat="1" applyFont="1" applyFill="1" applyBorder="1" applyAlignment="1">
      <alignment horizontal="center" vertical="center" wrapText="1"/>
    </xf>
    <xf numFmtId="49" fontId="3" fillId="0" borderId="0" xfId="0" applyNumberFormat="1" applyFont="1" applyFill="1" applyAlignment="1">
      <alignment horizontal="left" vertical="top" wrapText="1"/>
    </xf>
    <xf numFmtId="0" fontId="4" fillId="0" borderId="0" xfId="0" applyNumberFormat="1" applyFont="1" applyBorder="1" applyAlignment="1" applyProtection="1">
      <alignment horizontal="left" vertical="top" wrapText="1"/>
    </xf>
    <xf numFmtId="167" fontId="3" fillId="0" borderId="0" xfId="0" applyNumberFormat="1" applyFont="1" applyFill="1" applyBorder="1" applyAlignment="1">
      <alignment horizontal="left" vertical="top"/>
    </xf>
    <xf numFmtId="167" fontId="3" fillId="0" borderId="0" xfId="0" applyNumberFormat="1" applyFont="1" applyFill="1" applyBorder="1" applyAlignment="1">
      <alignment horizontal="right" vertical="top"/>
    </xf>
    <xf numFmtId="167" fontId="3" fillId="0" borderId="3" xfId="0" applyNumberFormat="1" applyFont="1" applyBorder="1" applyAlignment="1">
      <alignment horizontal="left" vertical="center" wrapText="1"/>
    </xf>
    <xf numFmtId="0" fontId="3" fillId="0" borderId="0" xfId="0" applyFont="1" applyFill="1" applyBorder="1" applyAlignment="1">
      <alignment horizontal="left" vertical="center" wrapText="1"/>
    </xf>
    <xf numFmtId="167" fontId="3" fillId="0" borderId="0" xfId="0" applyNumberFormat="1" applyFont="1" applyFill="1" applyBorder="1" applyAlignment="1">
      <alignment horizontal="right" vertical="center" wrapText="1"/>
    </xf>
    <xf numFmtId="0" fontId="7" fillId="0" borderId="0" xfId="0" applyFont="1" applyFill="1" applyAlignment="1">
      <alignment wrapText="1"/>
    </xf>
    <xf numFmtId="2" fontId="7" fillId="0" borderId="0" xfId="0" applyNumberFormat="1" applyFont="1" applyFill="1" applyAlignment="1">
      <alignment wrapText="1"/>
    </xf>
    <xf numFmtId="49" fontId="2" fillId="4" borderId="5" xfId="0" applyNumberFormat="1" applyFont="1" applyFill="1" applyBorder="1" applyAlignment="1">
      <alignment horizontal="right" vertical="center" wrapText="1"/>
    </xf>
    <xf numFmtId="49" fontId="2" fillId="4" borderId="6" xfId="0" applyNumberFormat="1" applyFont="1" applyFill="1" applyBorder="1" applyAlignment="1">
      <alignment horizontal="right" vertical="center" wrapText="1"/>
    </xf>
    <xf numFmtId="0" fontId="0" fillId="0" borderId="0" xfId="0" applyAlignment="1">
      <alignment horizontal="center" vertical="center"/>
    </xf>
    <xf numFmtId="0" fontId="3"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49" fontId="4" fillId="0" borderId="0" xfId="0" applyNumberFormat="1" applyFont="1"/>
    <xf numFmtId="0" fontId="0" fillId="5" borderId="0" xfId="0" applyFill="1"/>
    <xf numFmtId="167" fontId="0" fillId="0" borderId="0" xfId="0" applyNumberFormat="1" applyAlignment="1"/>
    <xf numFmtId="167" fontId="14" fillId="5" borderId="0" xfId="0" applyNumberFormat="1" applyFont="1" applyFill="1" applyAlignment="1"/>
    <xf numFmtId="0" fontId="0" fillId="0" borderId="0" xfId="0" applyAlignment="1">
      <alignment horizontal="left"/>
    </xf>
    <xf numFmtId="0" fontId="14" fillId="5" borderId="0" xfId="0" applyFont="1" applyFill="1"/>
    <xf numFmtId="167" fontId="12" fillId="4" borderId="8" xfId="0" applyNumberFormat="1" applyFont="1" applyFill="1" applyBorder="1" applyAlignment="1">
      <alignment vertical="top" wrapText="1"/>
    </xf>
    <xf numFmtId="0" fontId="13" fillId="0" borderId="5" xfId="0" applyFont="1" applyBorder="1"/>
    <xf numFmtId="167" fontId="13" fillId="0" borderId="5" xfId="0" applyNumberFormat="1" applyFont="1" applyBorder="1"/>
    <xf numFmtId="0" fontId="0" fillId="0" borderId="9" xfId="0" applyBorder="1"/>
    <xf numFmtId="0" fontId="12" fillId="2" borderId="10" xfId="0" applyFont="1" applyFill="1" applyBorder="1" applyAlignment="1">
      <alignment horizontal="right" vertical="top" wrapText="1"/>
    </xf>
    <xf numFmtId="167" fontId="12" fillId="2" borderId="10" xfId="0" applyNumberFormat="1" applyFont="1" applyFill="1" applyBorder="1" applyAlignment="1">
      <alignment horizontal="right" vertical="top" wrapText="1"/>
    </xf>
    <xf numFmtId="49" fontId="4" fillId="0" borderId="0" xfId="0" applyNumberFormat="1" applyFont="1" applyFill="1" applyBorder="1" applyAlignment="1">
      <alignment horizontal="center" vertical="center"/>
    </xf>
    <xf numFmtId="167" fontId="3" fillId="3" borderId="5" xfId="0" applyNumberFormat="1" applyFont="1" applyFill="1" applyBorder="1" applyAlignment="1">
      <alignment horizontal="right" vertical="top"/>
    </xf>
    <xf numFmtId="0" fontId="4" fillId="0" borderId="0" xfId="0" applyFont="1" applyAlignment="1">
      <alignment horizontal="center" vertical="top"/>
    </xf>
    <xf numFmtId="0" fontId="4" fillId="0" borderId="0" xfId="0" applyFont="1" applyFill="1" applyAlignment="1">
      <alignment horizontal="left" vertical="top"/>
    </xf>
    <xf numFmtId="49" fontId="4" fillId="0" borderId="0" xfId="0" applyNumberFormat="1" applyFont="1" applyFill="1" applyAlignment="1">
      <alignment horizontal="left" vertical="top"/>
    </xf>
    <xf numFmtId="4" fontId="4" fillId="0" borderId="0" xfId="0" applyNumberFormat="1" applyFont="1" applyFill="1" applyAlignment="1">
      <alignment horizontal="right" vertical="top" wrapText="1"/>
    </xf>
    <xf numFmtId="165" fontId="4" fillId="0" borderId="0" xfId="0" applyNumberFormat="1" applyFont="1" applyAlignment="1">
      <alignment horizontal="right" vertical="top" wrapText="1"/>
    </xf>
    <xf numFmtId="0" fontId="4" fillId="0" borderId="0" xfId="0" applyFont="1" applyAlignment="1">
      <alignment horizontal="left" vertical="top"/>
    </xf>
    <xf numFmtId="165" fontId="4" fillId="0" borderId="0" xfId="0" applyNumberFormat="1" applyFont="1" applyAlignment="1">
      <alignment horizontal="left" vertical="top"/>
    </xf>
    <xf numFmtId="0" fontId="4" fillId="0" borderId="0" xfId="0" applyFont="1" applyFill="1" applyAlignment="1">
      <alignment horizontal="center" vertical="top"/>
    </xf>
    <xf numFmtId="4" fontId="4" fillId="0" borderId="0" xfId="0" applyNumberFormat="1" applyFont="1" applyAlignment="1">
      <alignment horizontal="right" vertical="top" wrapText="1"/>
    </xf>
    <xf numFmtId="49" fontId="4" fillId="0" borderId="0" xfId="0" applyNumberFormat="1" applyFont="1" applyBorder="1" applyAlignment="1">
      <alignment horizontal="left" vertical="top"/>
    </xf>
    <xf numFmtId="0" fontId="4" fillId="0" borderId="0" xfId="0" applyFont="1" applyFill="1" applyBorder="1" applyAlignment="1">
      <alignment horizontal="left" vertical="top" wrapText="1"/>
    </xf>
    <xf numFmtId="4" fontId="4" fillId="0" borderId="0" xfId="0" applyNumberFormat="1" applyFont="1" applyFill="1" applyBorder="1" applyAlignment="1">
      <alignment horizontal="right" vertical="top" wrapText="1"/>
    </xf>
    <xf numFmtId="165" fontId="4" fillId="0" borderId="0" xfId="0" applyNumberFormat="1" applyFont="1" applyBorder="1" applyAlignment="1">
      <alignment horizontal="right" vertical="top"/>
    </xf>
    <xf numFmtId="165" fontId="4" fillId="0" borderId="0" xfId="0" applyNumberFormat="1" applyFont="1" applyFill="1" applyBorder="1" applyAlignment="1">
      <alignment horizontal="right" vertical="top" wrapText="1"/>
    </xf>
    <xf numFmtId="49" fontId="4" fillId="0" borderId="0" xfId="0" applyNumberFormat="1" applyFont="1" applyBorder="1" applyAlignment="1">
      <alignment horizontal="left" vertical="top" wrapText="1"/>
    </xf>
    <xf numFmtId="165" fontId="4" fillId="0" borderId="0" xfId="0" applyNumberFormat="1" applyFont="1" applyFill="1" applyAlignment="1">
      <alignment horizontal="right" vertical="top" wrapText="1"/>
    </xf>
    <xf numFmtId="49" fontId="4" fillId="0" borderId="0" xfId="0" applyNumberFormat="1" applyFont="1" applyAlignment="1">
      <alignment horizontal="center"/>
    </xf>
    <xf numFmtId="0" fontId="4" fillId="0" borderId="0" xfId="0" applyFont="1" applyBorder="1" applyAlignment="1">
      <alignment horizontal="center" vertical="top" wrapText="1"/>
    </xf>
    <xf numFmtId="0" fontId="4" fillId="0" borderId="0" xfId="0" applyFont="1" applyAlignment="1" applyProtection="1">
      <alignment horizontal="center" vertical="top"/>
    </xf>
    <xf numFmtId="0" fontId="4" fillId="0" borderId="0" xfId="0" applyFont="1" applyFill="1" applyAlignment="1" applyProtection="1">
      <alignment horizontal="center" vertical="top"/>
    </xf>
    <xf numFmtId="49" fontId="4" fillId="0" borderId="0" xfId="0" applyNumberFormat="1" applyFont="1" applyFill="1" applyAlignment="1" applyProtection="1">
      <alignment horizontal="center" vertical="top"/>
    </xf>
    <xf numFmtId="165" fontId="4" fillId="0" borderId="0" xfId="0" applyNumberFormat="1" applyFont="1" applyFill="1" applyAlignment="1" applyProtection="1">
      <alignment horizontal="right" vertical="top"/>
      <protection locked="0"/>
    </xf>
    <xf numFmtId="0" fontId="4" fillId="0" borderId="0" xfId="0" applyFont="1" applyBorder="1" applyAlignment="1">
      <alignment vertical="top" wrapText="1"/>
    </xf>
    <xf numFmtId="4" fontId="4" fillId="0" borderId="0" xfId="0" applyNumberFormat="1" applyFont="1" applyBorder="1" applyAlignment="1">
      <alignment horizontal="right" vertical="top" wrapText="1"/>
    </xf>
    <xf numFmtId="0" fontId="4" fillId="0" borderId="0" xfId="0" applyFont="1" applyFill="1" applyAlignment="1" applyProtection="1">
      <alignment horizontal="left" vertical="top" wrapText="1"/>
    </xf>
    <xf numFmtId="4" fontId="4" fillId="0" borderId="0" xfId="0" applyNumberFormat="1" applyFont="1" applyFill="1" applyAlignment="1" applyProtection="1">
      <alignment horizontal="right" vertical="top" wrapText="1"/>
    </xf>
    <xf numFmtId="165" fontId="4" fillId="0" borderId="0" xfId="0" applyNumberFormat="1" applyFont="1" applyFill="1" applyAlignment="1" applyProtection="1">
      <alignment horizontal="right" vertical="top" wrapText="1"/>
      <protection locked="0"/>
    </xf>
    <xf numFmtId="0" fontId="4" fillId="0" borderId="0" xfId="0" applyFont="1" applyFill="1" applyAlignment="1">
      <alignment horizontal="center" vertical="center" wrapText="1"/>
    </xf>
    <xf numFmtId="0" fontId="4" fillId="0" borderId="0" xfId="0" applyFont="1" applyFill="1" applyBorder="1" applyAlignment="1">
      <alignment vertical="top" wrapText="1"/>
    </xf>
    <xf numFmtId="4" fontId="4" fillId="0" borderId="0" xfId="0" applyNumberFormat="1" applyFont="1" applyFill="1" applyBorder="1" applyAlignment="1">
      <alignment horizontal="right" vertical="center" wrapText="1"/>
    </xf>
    <xf numFmtId="0" fontId="4" fillId="0" borderId="0" xfId="0" applyFont="1" applyFill="1" applyAlignment="1">
      <alignment vertical="top" wrapText="1"/>
    </xf>
    <xf numFmtId="0" fontId="4" fillId="0" borderId="0" xfId="0" applyFont="1" applyFill="1" applyBorder="1" applyAlignment="1">
      <alignment horizontal="center" vertical="top" wrapText="1"/>
    </xf>
    <xf numFmtId="49" fontId="4" fillId="0" borderId="0" xfId="0" applyNumberFormat="1" applyFont="1" applyFill="1" applyBorder="1" applyAlignment="1">
      <alignment horizontal="left" vertical="top"/>
    </xf>
    <xf numFmtId="167" fontId="3" fillId="3" borderId="5" xfId="0" applyNumberFormat="1" applyFont="1" applyFill="1" applyBorder="1" applyAlignment="1">
      <alignment horizontal="right" vertical="top"/>
    </xf>
    <xf numFmtId="165" fontId="4" fillId="0" borderId="0" xfId="0" applyNumberFormat="1" applyFont="1" applyBorder="1" applyAlignment="1" applyProtection="1">
      <alignment horizontal="right" vertical="top"/>
      <protection locked="0"/>
    </xf>
    <xf numFmtId="0" fontId="4" fillId="0" borderId="0" xfId="0" applyFont="1" applyAlignment="1" applyProtection="1">
      <alignment horizontal="center" vertical="top"/>
      <protection locked="0"/>
    </xf>
    <xf numFmtId="165" fontId="4" fillId="0" borderId="0" xfId="0" applyNumberFormat="1" applyFont="1" applyAlignment="1" applyProtection="1">
      <alignment horizontal="right" vertical="top"/>
      <protection locked="0"/>
    </xf>
    <xf numFmtId="165" fontId="3" fillId="0" borderId="0" xfId="0" applyNumberFormat="1" applyFont="1" applyAlignment="1" applyProtection="1">
      <alignment horizontal="right" vertical="top"/>
      <protection locked="0"/>
    </xf>
    <xf numFmtId="165" fontId="4" fillId="0" borderId="0" xfId="0" applyNumberFormat="1" applyFont="1" applyAlignment="1">
      <alignment horizontal="center" vertical="top"/>
    </xf>
    <xf numFmtId="0" fontId="12" fillId="0" borderId="0" xfId="0" applyFont="1"/>
    <xf numFmtId="0" fontId="13" fillId="0" borderId="0" xfId="0" applyFont="1"/>
    <xf numFmtId="0" fontId="13" fillId="0" borderId="0" xfId="0" applyFont="1" applyAlignment="1">
      <alignment wrapText="1"/>
    </xf>
    <xf numFmtId="0" fontId="13" fillId="0" borderId="0" xfId="0" applyFont="1" applyAlignment="1">
      <alignment horizontal="center" wrapText="1"/>
    </xf>
    <xf numFmtId="165" fontId="0" fillId="0" borderId="0" xfId="0" applyNumberFormat="1" applyAlignment="1">
      <alignment horizontal="right" vertical="top"/>
    </xf>
    <xf numFmtId="165" fontId="0" fillId="0" borderId="0" xfId="0" applyNumberFormat="1" applyFill="1" applyAlignment="1">
      <alignment horizontal="right" vertical="top"/>
    </xf>
    <xf numFmtId="165" fontId="4" fillId="0" borderId="0" xfId="0" applyNumberFormat="1" applyFont="1" applyFill="1" applyBorder="1" applyAlignment="1" applyProtection="1">
      <alignment horizontal="right" vertical="top"/>
      <protection locked="0"/>
    </xf>
    <xf numFmtId="49" fontId="4" fillId="0" borderId="0" xfId="0" applyNumberFormat="1" applyFont="1" applyFill="1" applyAlignment="1">
      <alignment horizontal="center" vertical="center"/>
    </xf>
    <xf numFmtId="165" fontId="3" fillId="0" borderId="0" xfId="0" applyNumberFormat="1" applyFont="1" applyFill="1" applyAlignment="1">
      <alignment horizontal="right" vertical="top"/>
    </xf>
    <xf numFmtId="0" fontId="12" fillId="2" borderId="8" xfId="0" applyFont="1" applyFill="1" applyBorder="1" applyAlignment="1">
      <alignment horizontal="right" vertical="top" wrapText="1"/>
    </xf>
    <xf numFmtId="49" fontId="3" fillId="0" borderId="0" xfId="0" applyNumberFormat="1" applyFont="1" applyFill="1" applyAlignment="1">
      <alignment horizontal="left" vertical="top" wrapText="1"/>
    </xf>
    <xf numFmtId="0" fontId="13" fillId="0" borderId="0" xfId="0" applyFont="1" applyAlignment="1">
      <alignment horizontal="left"/>
    </xf>
    <xf numFmtId="167" fontId="12" fillId="4" borderId="8" xfId="0" applyNumberFormat="1" applyFont="1" applyFill="1" applyBorder="1" applyAlignment="1">
      <alignment horizontal="right" vertical="top" wrapText="1"/>
    </xf>
    <xf numFmtId="0" fontId="13" fillId="0" borderId="5" xfId="0" applyFont="1" applyBorder="1" applyAlignment="1">
      <alignment horizontal="right"/>
    </xf>
    <xf numFmtId="49" fontId="3" fillId="0" borderId="0" xfId="0" applyNumberFormat="1" applyFont="1" applyAlignment="1">
      <alignment horizontal="left" vertical="top"/>
    </xf>
    <xf numFmtId="0" fontId="11" fillId="0" borderId="0" xfId="0" applyFont="1" applyAlignment="1">
      <alignment horizontal="center" vertical="center" wrapText="1"/>
    </xf>
    <xf numFmtId="49" fontId="2" fillId="4" borderId="1"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4" borderId="6" xfId="0" applyNumberFormat="1" applyFont="1" applyFill="1" applyBorder="1" applyAlignment="1">
      <alignment horizontal="center" vertical="center" wrapText="1"/>
    </xf>
    <xf numFmtId="0" fontId="12" fillId="0" borderId="0" xfId="0" applyFont="1" applyAlignment="1">
      <alignment horizontal="left" vertical="center"/>
    </xf>
    <xf numFmtId="167" fontId="3" fillId="3" borderId="5" xfId="0" applyNumberFormat="1" applyFont="1" applyFill="1" applyBorder="1" applyAlignment="1">
      <alignment horizontal="right" vertical="top"/>
    </xf>
    <xf numFmtId="49" fontId="5" fillId="0" borderId="0" xfId="0" applyNumberFormat="1" applyFont="1" applyAlignment="1">
      <alignment horizontal="center" vertical="center" wrapText="1"/>
    </xf>
    <xf numFmtId="167" fontId="3" fillId="3" borderId="5" xfId="0" applyNumberFormat="1" applyFont="1" applyFill="1" applyBorder="1" applyAlignment="1">
      <alignment horizontal="center" vertical="top"/>
    </xf>
  </cellXfs>
  <cellStyles count="10">
    <cellStyle name="Navadno" xfId="0" builtinId="0"/>
    <cellStyle name="Navadno 2" xfId="1"/>
    <cellStyle name="Navadno 2 2" xfId="2"/>
    <cellStyle name="Navadno 3" xfId="3"/>
    <cellStyle name="Navadno 4" xfId="4"/>
    <cellStyle name="Navadno 4 2" xfId="5"/>
    <cellStyle name="Navadno 5" xfId="6"/>
    <cellStyle name="Navadno 6" xfId="7"/>
    <cellStyle name="Odstotek 2" xfId="8"/>
    <cellStyle name="Valuta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showZeros="0" tabSelected="1" zoomScaleNormal="100" workbookViewId="0">
      <selection activeCell="H15" sqref="H15"/>
    </sheetView>
  </sheetViews>
  <sheetFormatPr defaultRowHeight="12.75"/>
  <cols>
    <col min="2" max="2" width="9.140625" customWidth="1"/>
    <col min="4" max="4" width="19.7109375" customWidth="1"/>
    <col min="8" max="8" width="24.7109375" customWidth="1"/>
  </cols>
  <sheetData>
    <row r="2" spans="2:8">
      <c r="B2" s="10" t="s">
        <v>16</v>
      </c>
      <c r="C2" s="42" t="s">
        <v>67</v>
      </c>
      <c r="D2" s="43"/>
      <c r="E2" s="40"/>
      <c r="F2" s="14"/>
    </row>
    <row r="3" spans="2:8" ht="12.75" customHeight="1">
      <c r="B3" s="10" t="s">
        <v>68</v>
      </c>
      <c r="C3" s="139" t="s">
        <v>69</v>
      </c>
      <c r="D3" s="139"/>
      <c r="E3" s="139"/>
      <c r="F3" s="139"/>
    </row>
    <row r="4" spans="2:8" ht="12.75" customHeight="1">
      <c r="B4" s="10"/>
      <c r="C4" s="139" t="s">
        <v>70</v>
      </c>
      <c r="D4" s="139"/>
      <c r="E4" s="139"/>
      <c r="F4" s="139"/>
    </row>
    <row r="5" spans="2:8" ht="12.75" customHeight="1">
      <c r="B5" s="10" t="s">
        <v>57</v>
      </c>
      <c r="C5" s="139" t="s">
        <v>71</v>
      </c>
      <c r="D5" s="139"/>
      <c r="E5" s="139"/>
      <c r="F5" s="139"/>
    </row>
    <row r="6" spans="2:8" ht="12.75" customHeight="1">
      <c r="B6" s="10" t="s">
        <v>17</v>
      </c>
      <c r="C6" s="143" t="s">
        <v>117</v>
      </c>
      <c r="D6" s="143"/>
      <c r="E6" s="143"/>
      <c r="F6" s="143"/>
    </row>
    <row r="7" spans="2:8">
      <c r="B7" s="10" t="s">
        <v>18</v>
      </c>
      <c r="C7" s="11" t="s">
        <v>123</v>
      </c>
      <c r="D7" s="68"/>
      <c r="E7" s="68"/>
      <c r="F7" s="69"/>
    </row>
    <row r="8" spans="2:8" ht="37.5" customHeight="1">
      <c r="B8" s="10"/>
      <c r="C8" s="11"/>
      <c r="D8" s="68"/>
      <c r="E8" s="68"/>
      <c r="F8" s="69"/>
    </row>
    <row r="9" spans="2:8" ht="57" customHeight="1">
      <c r="B9" s="144" t="s">
        <v>101</v>
      </c>
      <c r="C9" s="144"/>
      <c r="D9" s="144"/>
      <c r="E9" s="144"/>
      <c r="F9" s="144"/>
      <c r="G9" s="144"/>
      <c r="H9" s="144"/>
    </row>
    <row r="11" spans="2:8" ht="30">
      <c r="B11" s="145" t="s">
        <v>92</v>
      </c>
      <c r="C11" s="146"/>
      <c r="D11" s="146"/>
      <c r="E11" s="147"/>
      <c r="F11" s="70"/>
      <c r="G11" s="70"/>
      <c r="H11" s="71" t="s">
        <v>93</v>
      </c>
    </row>
    <row r="12" spans="2:8">
      <c r="B12" s="72"/>
    </row>
    <row r="13" spans="2:8" ht="15">
      <c r="B13" s="73" t="s">
        <v>94</v>
      </c>
      <c r="C13" s="148" t="s">
        <v>102</v>
      </c>
      <c r="D13" s="148"/>
      <c r="E13" s="75"/>
    </row>
    <row r="14" spans="2:8" ht="15">
      <c r="B14" s="76"/>
      <c r="C14" s="74"/>
      <c r="D14" s="74"/>
      <c r="E14" s="75"/>
      <c r="H14" s="77"/>
    </row>
    <row r="15" spans="2:8" ht="14.25">
      <c r="B15" s="46" t="s">
        <v>95</v>
      </c>
      <c r="C15" s="140" t="s">
        <v>128</v>
      </c>
      <c r="D15" s="140"/>
      <c r="E15" s="140"/>
      <c r="F15" s="78"/>
      <c r="G15" s="78"/>
      <c r="H15" s="79">
        <f>'SKUPNE POSTAVKE'!E25</f>
        <v>0</v>
      </c>
    </row>
    <row r="16" spans="2:8" ht="15">
      <c r="B16" s="76"/>
      <c r="C16" s="74"/>
      <c r="D16" s="74"/>
      <c r="E16" s="75"/>
      <c r="H16" s="77"/>
    </row>
    <row r="17" spans="2:8" ht="14.25">
      <c r="B17" s="46" t="s">
        <v>96</v>
      </c>
      <c r="C17" s="140" t="s">
        <v>103</v>
      </c>
      <c r="D17" s="140"/>
      <c r="E17" s="140"/>
      <c r="F17" s="78"/>
      <c r="G17" s="78"/>
      <c r="H17" s="79">
        <f>'PREDRAČUN_VPR-1'!E154</f>
        <v>0</v>
      </c>
    </row>
    <row r="18" spans="2:8" ht="14.25">
      <c r="B18" s="45"/>
      <c r="C18" s="80"/>
      <c r="D18" s="80"/>
      <c r="H18" s="81"/>
    </row>
    <row r="19" spans="2:8" ht="14.25">
      <c r="B19" s="46" t="s">
        <v>97</v>
      </c>
      <c r="C19" s="140" t="s">
        <v>104</v>
      </c>
      <c r="D19" s="140"/>
      <c r="E19" s="140"/>
      <c r="F19" s="78"/>
      <c r="G19" s="78"/>
      <c r="H19" s="79">
        <f>'PREDRAČUN_VPR-2'!E156</f>
        <v>0</v>
      </c>
    </row>
    <row r="20" spans="2:8" ht="14.25">
      <c r="B20" s="45"/>
      <c r="H20" s="81"/>
    </row>
    <row r="21" spans="2:8" ht="14.25">
      <c r="B21" s="46" t="s">
        <v>144</v>
      </c>
      <c r="C21" s="140" t="s">
        <v>105</v>
      </c>
      <c r="D21" s="140"/>
      <c r="E21" s="140"/>
      <c r="F21" s="78"/>
      <c r="G21" s="78"/>
      <c r="H21" s="79">
        <f>'PREDRAČUN_VPR-3'!E150</f>
        <v>0</v>
      </c>
    </row>
    <row r="22" spans="2:8" ht="13.5" thickBot="1">
      <c r="B22" s="45"/>
      <c r="C22" s="80"/>
    </row>
    <row r="23" spans="2:8" ht="16.5" thickTop="1" thickBot="1">
      <c r="B23" s="141" t="s">
        <v>98</v>
      </c>
      <c r="C23" s="141"/>
      <c r="D23" s="141"/>
      <c r="E23" s="141"/>
      <c r="F23" s="82"/>
      <c r="G23" s="82"/>
      <c r="H23" s="82">
        <f>SUM(H14:H22)</f>
        <v>0</v>
      </c>
    </row>
    <row r="24" spans="2:8" ht="13.5" thickTop="1"/>
    <row r="25" spans="2:8" ht="14.25">
      <c r="B25" s="142" t="s">
        <v>99</v>
      </c>
      <c r="C25" s="142"/>
      <c r="D25" s="142"/>
      <c r="E25" s="142"/>
      <c r="F25" s="83"/>
      <c r="G25" s="83"/>
      <c r="H25" s="84">
        <f>H23*0.22</f>
        <v>0</v>
      </c>
    </row>
    <row r="26" spans="2:8" ht="13.5" thickBot="1">
      <c r="B26" s="85"/>
      <c r="C26" s="85"/>
      <c r="D26" s="85"/>
      <c r="E26" s="85"/>
      <c r="F26" s="85"/>
      <c r="G26" s="85"/>
      <c r="H26" s="85"/>
    </row>
    <row r="27" spans="2:8" ht="16.5" thickTop="1" thickBot="1">
      <c r="B27" s="138" t="s">
        <v>100</v>
      </c>
      <c r="C27" s="138"/>
      <c r="D27" s="138"/>
      <c r="E27" s="138"/>
      <c r="F27" s="86"/>
      <c r="G27" s="86"/>
      <c r="H27" s="87">
        <f>SUM(H23:H25)</f>
        <v>0</v>
      </c>
    </row>
    <row r="28" spans="2:8" ht="13.5" thickTop="1"/>
    <row r="30" spans="2:8">
      <c r="F30" s="106" t="s">
        <v>184</v>
      </c>
    </row>
    <row r="31" spans="2:8">
      <c r="F31" s="46"/>
    </row>
    <row r="32" spans="2:8">
      <c r="F32" s="128" t="s">
        <v>185</v>
      </c>
    </row>
  </sheetData>
  <customSheetViews>
    <customSheetView guid="{7C3E571A-4A2F-4BA4-8D1E-352F72A67557}" scale="60" showPageBreaks="1" zeroValues="0" printArea="1" view="pageBreakPreview">
      <selection activeCell="F89" sqref="F89"/>
      <pageMargins left="1.299212598425197" right="0.70866141732283472" top="0.74803149606299213" bottom="0.74803149606299213" header="0.31496062992125984" footer="0.31496062992125984"/>
      <pageSetup paperSize="9" scale="90" orientation="portrait" r:id="rId1"/>
    </customSheetView>
  </customSheetViews>
  <mergeCells count="14">
    <mergeCell ref="B27:E27"/>
    <mergeCell ref="C3:F3"/>
    <mergeCell ref="C17:E17"/>
    <mergeCell ref="C19:E19"/>
    <mergeCell ref="C21:E21"/>
    <mergeCell ref="B23:E23"/>
    <mergeCell ref="B25:E25"/>
    <mergeCell ref="C4:F4"/>
    <mergeCell ref="C5:F5"/>
    <mergeCell ref="C6:F6"/>
    <mergeCell ref="C15:E15"/>
    <mergeCell ref="B9:H9"/>
    <mergeCell ref="B11:E11"/>
    <mergeCell ref="C13:D13"/>
  </mergeCells>
  <pageMargins left="1.299212598425197" right="0.70866141732283472" top="0.74803149606299213" bottom="0.74803149606299213" header="0.31496062992125984" footer="0.31496062992125984"/>
  <pageSetup paperSize="9" scale="8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5" workbookViewId="0">
      <selection activeCell="A8" sqref="A7:A8"/>
    </sheetView>
  </sheetViews>
  <sheetFormatPr defaultRowHeight="14.25"/>
  <cols>
    <col min="1" max="1" width="87" style="130" customWidth="1"/>
    <col min="2" max="16384" width="9.140625" style="130"/>
  </cols>
  <sheetData>
    <row r="1" spans="1:1" ht="15">
      <c r="A1" s="129" t="s">
        <v>213</v>
      </c>
    </row>
    <row r="3" spans="1:1">
      <c r="A3" s="130" t="s">
        <v>214</v>
      </c>
    </row>
    <row r="4" spans="1:1" ht="213.75">
      <c r="A4" s="131" t="s">
        <v>215</v>
      </c>
    </row>
    <row r="5" spans="1:1">
      <c r="A5" s="130" t="s">
        <v>216</v>
      </c>
    </row>
    <row r="6" spans="1:1" ht="156.75">
      <c r="A6" s="131" t="s">
        <v>217</v>
      </c>
    </row>
    <row r="7" spans="1:1">
      <c r="A7" s="130" t="s">
        <v>218</v>
      </c>
    </row>
    <row r="8" spans="1:1" ht="213.75">
      <c r="A8" s="131" t="s">
        <v>219</v>
      </c>
    </row>
    <row r="9" spans="1:1">
      <c r="A9" s="130" t="s">
        <v>220</v>
      </c>
    </row>
    <row r="10" spans="1:1" ht="28.5">
      <c r="A10" s="131" t="s">
        <v>221</v>
      </c>
    </row>
    <row r="11" spans="1:1">
      <c r="A11" s="130" t="s">
        <v>222</v>
      </c>
    </row>
    <row r="12" spans="1:1" ht="99.75">
      <c r="A12" s="131" t="s">
        <v>223</v>
      </c>
    </row>
    <row r="13" spans="1:1">
      <c r="A13" s="130" t="s">
        <v>224</v>
      </c>
    </row>
    <row r="14" spans="1:1" ht="85.5">
      <c r="A14" s="131" t="s">
        <v>225</v>
      </c>
    </row>
    <row r="15" spans="1:1">
      <c r="A15" s="130" t="s">
        <v>226</v>
      </c>
    </row>
    <row r="16" spans="1:1" ht="42.75">
      <c r="A16" s="131" t="s">
        <v>227</v>
      </c>
    </row>
    <row r="17" spans="1:1">
      <c r="A17" s="130" t="s">
        <v>228</v>
      </c>
    </row>
    <row r="18" spans="1:1" ht="42.75">
      <c r="A18" s="131" t="s">
        <v>229</v>
      </c>
    </row>
    <row r="19" spans="1:1">
      <c r="A19" s="130" t="s">
        <v>230</v>
      </c>
    </row>
    <row r="20" spans="1:1" ht="71.25">
      <c r="A20" s="131" t="s">
        <v>231</v>
      </c>
    </row>
    <row r="21" spans="1:1">
      <c r="A21" s="130" t="s">
        <v>232</v>
      </c>
    </row>
    <row r="22" spans="1:1" ht="57">
      <c r="A22" s="131" t="s">
        <v>233</v>
      </c>
    </row>
    <row r="23" spans="1:1">
      <c r="A23" s="131" t="s">
        <v>234</v>
      </c>
    </row>
    <row r="24" spans="1:1" ht="71.25">
      <c r="A24" s="131" t="s">
        <v>235</v>
      </c>
    </row>
    <row r="25" spans="1:1">
      <c r="A25" s="131" t="s">
        <v>236</v>
      </c>
    </row>
    <row r="26" spans="1:1" ht="128.25">
      <c r="A26" s="131" t="s">
        <v>237</v>
      </c>
    </row>
    <row r="27" spans="1:1">
      <c r="A27" s="131" t="s">
        <v>238</v>
      </c>
    </row>
    <row r="28" spans="1:1" ht="171">
      <c r="A28" s="131" t="s">
        <v>239</v>
      </c>
    </row>
    <row r="29" spans="1:1">
      <c r="A29" s="131"/>
    </row>
    <row r="30" spans="1:1">
      <c r="A30" s="132" t="s">
        <v>184</v>
      </c>
    </row>
    <row r="31" spans="1:1">
      <c r="A31" s="132"/>
    </row>
    <row r="32" spans="1:1">
      <c r="A32" s="132" t="s">
        <v>240</v>
      </c>
    </row>
    <row r="33" spans="1:1">
      <c r="A33" s="131"/>
    </row>
    <row r="34" spans="1:1">
      <c r="A34" s="131"/>
    </row>
    <row r="35" spans="1:1">
      <c r="A35" s="131"/>
    </row>
    <row r="36" spans="1:1">
      <c r="A36" s="131"/>
    </row>
    <row r="37" spans="1:1">
      <c r="A37" s="131"/>
    </row>
    <row r="38" spans="1:1">
      <c r="A38" s="131"/>
    </row>
    <row r="39" spans="1:1">
      <c r="A39" s="131"/>
    </row>
    <row r="40" spans="1:1">
      <c r="A40" s="131"/>
    </row>
    <row r="41" spans="1:1">
      <c r="A41" s="131"/>
    </row>
    <row r="42" spans="1:1">
      <c r="A42" s="131"/>
    </row>
    <row r="43" spans="1:1">
      <c r="A43" s="131"/>
    </row>
    <row r="44" spans="1:1">
      <c r="A44" s="131"/>
    </row>
    <row r="45" spans="1:1">
      <c r="A45" s="131"/>
    </row>
    <row r="46" spans="1:1">
      <c r="A46" s="131"/>
    </row>
    <row r="47" spans="1:1">
      <c r="A47" s="131"/>
    </row>
    <row r="48" spans="1:1">
      <c r="A48" s="131"/>
    </row>
    <row r="49" spans="1:1">
      <c r="A49" s="13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2:I33"/>
  <sheetViews>
    <sheetView showZeros="0" zoomScale="85" zoomScaleNormal="85" workbookViewId="0">
      <pane ySplit="10" topLeftCell="A11" activePane="bottomLeft" state="frozen"/>
      <selection pane="bottomLeft" activeCell="G20" sqref="G20"/>
    </sheetView>
  </sheetViews>
  <sheetFormatPr defaultRowHeight="12.75"/>
  <cols>
    <col min="1" max="1" width="9.140625" style="90"/>
    <col min="2" max="3" width="10.7109375" style="29" customWidth="1"/>
    <col min="4" max="4" width="50.140625" style="44" customWidth="1"/>
    <col min="5" max="5" width="13.7109375" style="29" customWidth="1"/>
    <col min="6" max="6" width="12.7109375" style="98" customWidth="1"/>
    <col min="7" max="7" width="15.7109375" style="33" customWidth="1"/>
    <col min="8" max="8" width="15.7109375" style="94" customWidth="1"/>
    <col min="9" max="9" width="21.7109375" style="44" customWidth="1"/>
    <col min="10" max="16384" width="9.140625" style="90"/>
  </cols>
  <sheetData>
    <row r="2" spans="1:9">
      <c r="B2" s="10" t="s">
        <v>16</v>
      </c>
      <c r="C2" s="42" t="s">
        <v>67</v>
      </c>
      <c r="D2" s="91"/>
      <c r="E2" s="92"/>
      <c r="F2" s="93"/>
    </row>
    <row r="3" spans="1:9" s="95" customFormat="1" ht="15" customHeight="1">
      <c r="B3" s="10" t="s">
        <v>68</v>
      </c>
      <c r="C3" s="139" t="s">
        <v>69</v>
      </c>
      <c r="D3" s="139"/>
      <c r="E3" s="139"/>
      <c r="F3" s="139"/>
      <c r="G3" s="96"/>
      <c r="H3" s="94"/>
    </row>
    <row r="4" spans="1:9" s="95" customFormat="1" ht="12.75" customHeight="1">
      <c r="B4" s="10"/>
      <c r="C4" s="139" t="s">
        <v>70</v>
      </c>
      <c r="D4" s="139"/>
      <c r="E4" s="61"/>
      <c r="F4" s="61"/>
      <c r="G4" s="96"/>
      <c r="H4" s="94"/>
    </row>
    <row r="5" spans="1:9" s="95" customFormat="1">
      <c r="B5" s="10" t="s">
        <v>57</v>
      </c>
      <c r="C5" s="139" t="s">
        <v>71</v>
      </c>
      <c r="D5" s="139"/>
      <c r="E5" s="139"/>
      <c r="F5" s="139"/>
      <c r="G5" s="96"/>
      <c r="H5" s="94"/>
    </row>
    <row r="6" spans="1:9" s="95" customFormat="1">
      <c r="B6" s="10" t="s">
        <v>17</v>
      </c>
      <c r="C6" s="143" t="s">
        <v>117</v>
      </c>
      <c r="D6" s="143"/>
      <c r="E6" s="143"/>
      <c r="F6" s="143"/>
      <c r="G6" s="96"/>
      <c r="H6" s="94"/>
    </row>
    <row r="7" spans="1:9" s="95" customFormat="1">
      <c r="B7" s="10" t="s">
        <v>18</v>
      </c>
      <c r="C7" s="11" t="s">
        <v>123</v>
      </c>
      <c r="D7" s="11"/>
      <c r="E7" s="11"/>
      <c r="F7" s="11"/>
      <c r="G7" s="96"/>
      <c r="H7" s="94"/>
    </row>
    <row r="8" spans="1:9" s="95" customFormat="1" ht="72.75" customHeight="1">
      <c r="C8" s="11"/>
      <c r="D8" s="150" t="s">
        <v>187</v>
      </c>
      <c r="E8" s="150"/>
      <c r="F8" s="150"/>
      <c r="G8" s="150"/>
      <c r="H8" s="150"/>
    </row>
    <row r="9" spans="1:9" s="5" customFormat="1" ht="9.9499999999999993" customHeight="1">
      <c r="B9" s="6"/>
      <c r="C9" s="6"/>
      <c r="D9" s="1"/>
      <c r="E9" s="6"/>
      <c r="F9" s="12"/>
      <c r="G9" s="15"/>
      <c r="H9" s="19"/>
      <c r="I9" s="1"/>
    </row>
    <row r="10" spans="1:9" s="23" customFormat="1" ht="32.1" customHeight="1" thickBot="1">
      <c r="B10" s="60" t="s">
        <v>0</v>
      </c>
      <c r="C10" s="60" t="s">
        <v>4</v>
      </c>
      <c r="D10" s="60" t="s">
        <v>2</v>
      </c>
      <c r="E10" s="60" t="s">
        <v>5</v>
      </c>
      <c r="F10" s="60" t="s">
        <v>1</v>
      </c>
      <c r="G10" s="60" t="s">
        <v>6</v>
      </c>
      <c r="H10" s="60" t="s">
        <v>13</v>
      </c>
      <c r="I10" s="60" t="s">
        <v>3</v>
      </c>
    </row>
    <row r="11" spans="1:9" s="7" customFormat="1" ht="15">
      <c r="B11" s="8"/>
      <c r="C11" s="8"/>
      <c r="D11" s="9"/>
      <c r="E11" s="8"/>
      <c r="F11" s="13"/>
      <c r="G11" s="16"/>
      <c r="H11" s="20"/>
      <c r="I11" s="9"/>
    </row>
    <row r="12" spans="1:9">
      <c r="B12" s="57"/>
      <c r="C12" s="58"/>
      <c r="D12" s="58" t="s">
        <v>124</v>
      </c>
      <c r="E12" s="58"/>
      <c r="F12" s="149" t="s">
        <v>125</v>
      </c>
      <c r="G12" s="149"/>
      <c r="H12" s="89">
        <f>SUM(H16:H20)</f>
        <v>0</v>
      </c>
      <c r="I12" s="59"/>
    </row>
    <row r="13" spans="1:9" s="97" customFormat="1">
      <c r="B13" s="34"/>
      <c r="C13" s="34"/>
      <c r="D13" s="3"/>
      <c r="E13" s="34"/>
      <c r="F13" s="93"/>
    </row>
    <row r="14" spans="1:9">
      <c r="B14" s="52"/>
      <c r="C14" s="52"/>
      <c r="D14" s="52"/>
      <c r="E14" s="52"/>
      <c r="F14" s="52"/>
      <c r="G14" s="52"/>
      <c r="H14" s="52"/>
      <c r="I14" s="52"/>
    </row>
    <row r="15" spans="1:9">
      <c r="D15" s="2"/>
      <c r="G15" s="90"/>
      <c r="H15" s="97"/>
      <c r="I15" s="97"/>
    </row>
    <row r="16" spans="1:9" s="10" customFormat="1" ht="178.5">
      <c r="A16" s="99"/>
      <c r="B16" s="32" t="s">
        <v>95</v>
      </c>
      <c r="C16" s="32"/>
      <c r="D16" s="100" t="s">
        <v>126</v>
      </c>
      <c r="E16" s="29" t="s">
        <v>19</v>
      </c>
      <c r="F16" s="101">
        <v>1</v>
      </c>
      <c r="G16" s="124"/>
      <c r="H16" s="103">
        <f>F16*G16</f>
        <v>0</v>
      </c>
      <c r="I16" s="104" t="s">
        <v>127</v>
      </c>
    </row>
    <row r="17" spans="1:9">
      <c r="D17" s="2"/>
      <c r="G17" s="125"/>
      <c r="H17" s="97"/>
      <c r="I17" s="97"/>
    </row>
    <row r="18" spans="1:9" s="10" customFormat="1" ht="25.5">
      <c r="A18" s="99"/>
      <c r="B18" s="32" t="s">
        <v>96</v>
      </c>
      <c r="C18" s="32"/>
      <c r="D18" s="100" t="s">
        <v>132</v>
      </c>
      <c r="E18" s="29" t="s">
        <v>130</v>
      </c>
      <c r="F18" s="101">
        <v>1</v>
      </c>
      <c r="G18" s="124"/>
      <c r="H18" s="103">
        <f>F18*G18</f>
        <v>0</v>
      </c>
      <c r="I18" s="104" t="s">
        <v>127</v>
      </c>
    </row>
    <row r="19" spans="1:9" s="10" customFormat="1">
      <c r="A19" s="99"/>
      <c r="B19" s="32"/>
      <c r="C19" s="32"/>
      <c r="D19" s="100"/>
      <c r="E19" s="29"/>
      <c r="F19" s="101"/>
      <c r="G19" s="124"/>
      <c r="H19" s="103"/>
      <c r="I19" s="104"/>
    </row>
    <row r="20" spans="1:9" s="10" customFormat="1" ht="25.5">
      <c r="A20" s="99"/>
      <c r="B20" s="32" t="s">
        <v>97</v>
      </c>
      <c r="C20" s="32"/>
      <c r="D20" s="100" t="s">
        <v>131</v>
      </c>
      <c r="E20" s="29" t="s">
        <v>19</v>
      </c>
      <c r="F20" s="101">
        <v>1</v>
      </c>
      <c r="G20" s="124"/>
      <c r="H20" s="103">
        <f>F20*G20</f>
        <v>0</v>
      </c>
      <c r="I20" s="104" t="s">
        <v>127</v>
      </c>
    </row>
    <row r="21" spans="1:9">
      <c r="D21" s="3"/>
      <c r="H21" s="105"/>
      <c r="I21" s="35"/>
    </row>
    <row r="22" spans="1:9">
      <c r="D22" s="3"/>
      <c r="H22" s="105"/>
      <c r="I22" s="35"/>
    </row>
    <row r="23" spans="1:9">
      <c r="D23" s="26" t="str">
        <f>D12</f>
        <v>1 SKUPNE POSTAVKE</v>
      </c>
      <c r="E23" s="27">
        <f>H12</f>
        <v>0</v>
      </c>
    </row>
    <row r="24" spans="1:9">
      <c r="D24" s="37"/>
      <c r="E24" s="36"/>
    </row>
    <row r="25" spans="1:9">
      <c r="D25" s="55" t="s">
        <v>14</v>
      </c>
      <c r="E25" s="56">
        <f>+SUM(E23:E23)</f>
        <v>0</v>
      </c>
    </row>
    <row r="26" spans="1:9">
      <c r="D26" s="28"/>
      <c r="E26" s="49"/>
    </row>
    <row r="27" spans="1:9">
      <c r="D27" s="30" t="s">
        <v>91</v>
      </c>
      <c r="E27" s="50">
        <f>0.22*E25</f>
        <v>0</v>
      </c>
    </row>
    <row r="28" spans="1:9">
      <c r="D28" s="28"/>
      <c r="E28" s="49"/>
    </row>
    <row r="29" spans="1:9">
      <c r="D29" s="48" t="s">
        <v>15</v>
      </c>
      <c r="E29" s="51">
        <f>+SUM(E25:E27)</f>
        <v>0</v>
      </c>
    </row>
    <row r="30" spans="1:9">
      <c r="D30" s="66"/>
      <c r="E30" s="67"/>
    </row>
    <row r="31" spans="1:9">
      <c r="H31" s="106" t="s">
        <v>184</v>
      </c>
    </row>
    <row r="32" spans="1:9">
      <c r="B32" s="47"/>
      <c r="C32" s="47"/>
      <c r="D32" s="90"/>
      <c r="E32" s="90"/>
      <c r="F32" s="46"/>
      <c r="G32" s="17"/>
      <c r="H32" s="46"/>
      <c r="I32" s="90"/>
    </row>
    <row r="33" spans="6:8" ht="18" customHeight="1">
      <c r="F33" s="46"/>
      <c r="H33" s="128" t="s">
        <v>185</v>
      </c>
    </row>
  </sheetData>
  <customSheetViews>
    <customSheetView guid="{7C3E571A-4A2F-4BA4-8D1E-352F72A67557}" scale="60" showPageBreaks="1" zeroValues="0" printArea="1" view="pageBreakPreview">
      <pane ySplit="10" topLeftCell="A11" activePane="bottomLeft" state="frozen"/>
      <selection pane="bottomLeft" activeCell="D42" sqref="D41:D42"/>
      <pageMargins left="0.78740157480314965" right="0.39370078740157483" top="0.98425196850393704" bottom="0.78740157480314965" header="0" footer="0.19685039370078741"/>
      <pageSetup paperSize="9" orientation="landscape" r:id="rId1"/>
      <headerFooter>
        <oddFooter>&amp;CStran &amp;P od &amp;N</oddFooter>
      </headerFooter>
    </customSheetView>
  </customSheetViews>
  <mergeCells count="6">
    <mergeCell ref="F12:G12"/>
    <mergeCell ref="C3:F3"/>
    <mergeCell ref="C4:D4"/>
    <mergeCell ref="C5:F5"/>
    <mergeCell ref="C6:F6"/>
    <mergeCell ref="D8:H8"/>
  </mergeCells>
  <pageMargins left="0.78740157480314965" right="0.39370078740157483" top="0.98425196850393704" bottom="0.78740157480314965" header="0" footer="0.19685039370078741"/>
  <pageSetup paperSize="9" scale="89" orientation="landscape" r:id="rId2"/>
  <headerFooter>
    <oddFooter>&amp;CStran &amp;P od &amp;N</oddFooter>
  </headerFooter>
  <rowBreaks count="1" manualBreakCount="1">
    <brk id="21"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92D050"/>
  </sheetPr>
  <dimension ref="A1:I162"/>
  <sheetViews>
    <sheetView showZeros="0" zoomScaleNormal="100" zoomScaleSheetLayoutView="40" workbookViewId="0">
      <pane ySplit="10" topLeftCell="A121" activePane="bottomLeft" state="frozen"/>
      <selection pane="bottomLeft" activeCell="G144" sqref="G144"/>
    </sheetView>
  </sheetViews>
  <sheetFormatPr defaultRowHeight="12.75"/>
  <cols>
    <col min="1" max="1" width="9.140625" style="90"/>
    <col min="2" max="3" width="10.7109375" style="29" customWidth="1"/>
    <col min="4" max="4" width="50.140625" style="44" customWidth="1"/>
    <col min="5" max="5" width="13.7109375" style="29" customWidth="1"/>
    <col min="6" max="6" width="12.7109375" style="98" customWidth="1"/>
    <col min="7" max="7" width="15.7109375" style="33" customWidth="1"/>
    <col min="8" max="8" width="15.7109375" style="94" customWidth="1"/>
    <col min="9" max="9" width="21.7109375" style="44" customWidth="1"/>
    <col min="10" max="16384" width="9.140625" style="90"/>
  </cols>
  <sheetData>
    <row r="1" spans="1:9" hidden="1"/>
    <row r="2" spans="1:9" hidden="1">
      <c r="B2" s="10" t="s">
        <v>16</v>
      </c>
      <c r="C2" s="42" t="s">
        <v>67</v>
      </c>
      <c r="D2" s="91"/>
      <c r="E2" s="92"/>
      <c r="F2" s="93"/>
    </row>
    <row r="3" spans="1:9" s="95" customFormat="1" ht="15" hidden="1" customHeight="1">
      <c r="B3" s="10" t="s">
        <v>68</v>
      </c>
      <c r="C3" s="139" t="s">
        <v>69</v>
      </c>
      <c r="D3" s="139"/>
      <c r="E3" s="139"/>
      <c r="F3" s="139"/>
      <c r="G3" s="96"/>
      <c r="H3" s="94"/>
    </row>
    <row r="4" spans="1:9" s="95" customFormat="1" ht="12.75" hidden="1" customHeight="1">
      <c r="B4" s="10"/>
      <c r="C4" s="139" t="s">
        <v>70</v>
      </c>
      <c r="D4" s="139"/>
      <c r="E4" s="61"/>
      <c r="F4" s="61"/>
      <c r="G4" s="96"/>
      <c r="H4" s="94"/>
    </row>
    <row r="5" spans="1:9" s="95" customFormat="1" hidden="1">
      <c r="B5" s="10" t="s">
        <v>57</v>
      </c>
      <c r="C5" s="139" t="s">
        <v>71</v>
      </c>
      <c r="D5" s="139"/>
      <c r="E5" s="139"/>
      <c r="F5" s="139"/>
      <c r="G5" s="96"/>
      <c r="H5" s="94"/>
    </row>
    <row r="6" spans="1:9" s="95" customFormat="1" hidden="1">
      <c r="B6" s="10" t="s">
        <v>17</v>
      </c>
      <c r="C6" s="143" t="s">
        <v>117</v>
      </c>
      <c r="D6" s="143"/>
      <c r="E6" s="143"/>
      <c r="F6" s="143"/>
      <c r="G6" s="96"/>
      <c r="H6" s="94"/>
    </row>
    <row r="7" spans="1:9" s="95" customFormat="1" hidden="1">
      <c r="B7" s="10" t="s">
        <v>18</v>
      </c>
      <c r="C7" s="11" t="s">
        <v>123</v>
      </c>
      <c r="D7" s="11"/>
      <c r="E7" s="11"/>
      <c r="F7" s="11"/>
      <c r="G7" s="96"/>
      <c r="H7" s="94"/>
    </row>
    <row r="8" spans="1:9" s="95" customFormat="1" ht="72.75" hidden="1" customHeight="1">
      <c r="C8" s="11"/>
      <c r="D8" s="150" t="s">
        <v>188</v>
      </c>
      <c r="E8" s="150"/>
      <c r="F8" s="150"/>
      <c r="G8" s="150"/>
      <c r="H8" s="150"/>
    </row>
    <row r="9" spans="1:9" s="5" customFormat="1" ht="9.9499999999999993" customHeight="1">
      <c r="B9" s="6"/>
      <c r="C9" s="6"/>
      <c r="D9" s="1"/>
      <c r="E9" s="6"/>
      <c r="F9" s="12"/>
      <c r="G9" s="15"/>
      <c r="H9" s="19"/>
      <c r="I9" s="1"/>
    </row>
    <row r="10" spans="1:9" s="23" customFormat="1" ht="32.1" customHeight="1" thickBot="1">
      <c r="B10" s="60" t="s">
        <v>0</v>
      </c>
      <c r="C10" s="60" t="s">
        <v>4</v>
      </c>
      <c r="D10" s="60" t="s">
        <v>2</v>
      </c>
      <c r="E10" s="60" t="s">
        <v>5</v>
      </c>
      <c r="F10" s="60" t="s">
        <v>1</v>
      </c>
      <c r="G10" s="60" t="s">
        <v>6</v>
      </c>
      <c r="H10" s="60" t="s">
        <v>13</v>
      </c>
      <c r="I10" s="60" t="s">
        <v>3</v>
      </c>
    </row>
    <row r="11" spans="1:9" s="7" customFormat="1" ht="15">
      <c r="B11" s="8"/>
      <c r="C11" s="8"/>
      <c r="D11" s="9"/>
      <c r="E11" s="8"/>
      <c r="F11" s="13"/>
      <c r="G11" s="16"/>
      <c r="H11" s="20"/>
      <c r="I11" s="9"/>
    </row>
    <row r="12" spans="1:9">
      <c r="B12" s="57"/>
      <c r="C12" s="58"/>
      <c r="D12" s="58" t="s">
        <v>7</v>
      </c>
      <c r="E12" s="58"/>
      <c r="F12" s="149" t="s">
        <v>10</v>
      </c>
      <c r="G12" s="149"/>
      <c r="H12" s="89">
        <f>SUM(H16:H35)</f>
        <v>0</v>
      </c>
      <c r="I12" s="59"/>
    </row>
    <row r="13" spans="1:9" s="97" customFormat="1">
      <c r="B13" s="34"/>
      <c r="C13" s="34"/>
      <c r="D13" s="3"/>
      <c r="E13" s="34"/>
      <c r="F13" s="93"/>
    </row>
    <row r="14" spans="1:9">
      <c r="B14" s="52"/>
      <c r="C14" s="52"/>
      <c r="D14" s="52" t="s">
        <v>8</v>
      </c>
      <c r="E14" s="52"/>
      <c r="F14" s="52"/>
      <c r="G14" s="52"/>
      <c r="H14" s="52"/>
      <c r="I14" s="52"/>
    </row>
    <row r="15" spans="1:9">
      <c r="D15" s="2"/>
      <c r="G15" s="90"/>
      <c r="H15" s="97"/>
      <c r="I15" s="97"/>
    </row>
    <row r="16" spans="1:9" s="10" customFormat="1" ht="51">
      <c r="A16" s="99"/>
      <c r="B16" s="32" t="s">
        <v>158</v>
      </c>
      <c r="C16" s="32"/>
      <c r="D16" s="100" t="s">
        <v>58</v>
      </c>
      <c r="E16" s="107" t="s">
        <v>21</v>
      </c>
      <c r="F16" s="101">
        <v>233</v>
      </c>
      <c r="G16" s="124"/>
      <c r="H16" s="103">
        <f>F16*G16</f>
        <v>0</v>
      </c>
      <c r="I16" s="99"/>
    </row>
    <row r="17" spans="1:9" s="10" customFormat="1">
      <c r="A17" s="99"/>
      <c r="B17" s="32"/>
      <c r="C17" s="32"/>
      <c r="D17" s="100"/>
      <c r="E17" s="107"/>
      <c r="F17" s="101"/>
      <c r="G17" s="124"/>
      <c r="H17" s="103"/>
      <c r="I17" s="99"/>
    </row>
    <row r="18" spans="1:9" s="10" customFormat="1" ht="38.25">
      <c r="A18" s="99"/>
      <c r="B18" s="32" t="s">
        <v>159</v>
      </c>
      <c r="C18" s="32"/>
      <c r="D18" s="100" t="s">
        <v>27</v>
      </c>
      <c r="E18" s="29" t="s">
        <v>19</v>
      </c>
      <c r="F18" s="101">
        <v>21</v>
      </c>
      <c r="G18" s="124"/>
      <c r="H18" s="103">
        <f>F18*G18</f>
        <v>0</v>
      </c>
      <c r="I18" s="99"/>
    </row>
    <row r="19" spans="1:9" s="10" customFormat="1">
      <c r="A19" s="99"/>
      <c r="B19" s="32"/>
      <c r="C19" s="32"/>
      <c r="D19" s="100"/>
      <c r="E19" s="29"/>
      <c r="F19" s="101"/>
      <c r="G19" s="124"/>
      <c r="H19" s="103"/>
      <c r="I19" s="99"/>
    </row>
    <row r="20" spans="1:9" s="10" customFormat="1" ht="38.25">
      <c r="A20" s="99"/>
      <c r="B20" s="32" t="s">
        <v>160</v>
      </c>
      <c r="C20" s="32"/>
      <c r="D20" s="100" t="s">
        <v>28</v>
      </c>
      <c r="E20" s="107" t="s">
        <v>19</v>
      </c>
      <c r="F20" s="101">
        <v>2</v>
      </c>
      <c r="G20" s="124"/>
      <c r="H20" s="103">
        <f>F20*G20</f>
        <v>0</v>
      </c>
      <c r="I20" s="99"/>
    </row>
    <row r="21" spans="1:9" s="10" customFormat="1">
      <c r="A21" s="99"/>
      <c r="B21" s="32"/>
      <c r="C21" s="32"/>
      <c r="D21" s="100"/>
      <c r="E21" s="107"/>
      <c r="F21" s="101"/>
      <c r="G21" s="102"/>
      <c r="H21" s="103"/>
      <c r="I21" s="99"/>
    </row>
    <row r="22" spans="1:9" s="10" customFormat="1">
      <c r="A22" s="99"/>
      <c r="B22" s="52"/>
      <c r="C22" s="52"/>
      <c r="D22" s="52" t="s">
        <v>39</v>
      </c>
      <c r="E22" s="52"/>
      <c r="F22" s="52"/>
      <c r="G22" s="52"/>
      <c r="H22" s="52"/>
      <c r="I22" s="52"/>
    </row>
    <row r="23" spans="1:9" s="10" customFormat="1">
      <c r="A23" s="99"/>
      <c r="B23" s="32"/>
      <c r="C23" s="32"/>
      <c r="D23" s="100"/>
      <c r="E23" s="107"/>
      <c r="F23" s="101"/>
      <c r="G23" s="102"/>
      <c r="H23" s="103"/>
      <c r="I23" s="99"/>
    </row>
    <row r="24" spans="1:9" s="10" customFormat="1" ht="63.75">
      <c r="A24" s="99"/>
      <c r="B24" s="32" t="s">
        <v>161</v>
      </c>
      <c r="C24" s="32"/>
      <c r="D24" s="100" t="s">
        <v>82</v>
      </c>
      <c r="E24" s="29" t="s">
        <v>19</v>
      </c>
      <c r="F24" s="101">
        <v>1</v>
      </c>
      <c r="G24" s="124"/>
      <c r="H24" s="103">
        <f>F24*G24</f>
        <v>0</v>
      </c>
      <c r="I24" s="99"/>
    </row>
    <row r="25" spans="1:9" s="10" customFormat="1">
      <c r="A25" s="99"/>
      <c r="B25" s="32"/>
      <c r="C25" s="32"/>
      <c r="D25" s="100"/>
      <c r="E25" s="29"/>
      <c r="F25" s="101"/>
      <c r="G25" s="124"/>
      <c r="H25" s="103"/>
      <c r="I25" s="99"/>
    </row>
    <row r="26" spans="1:9" s="10" customFormat="1" ht="63.75">
      <c r="A26" s="99"/>
      <c r="B26" s="32" t="s">
        <v>162</v>
      </c>
      <c r="C26" s="32"/>
      <c r="D26" s="62" t="s">
        <v>72</v>
      </c>
      <c r="E26" s="29" t="s">
        <v>19</v>
      </c>
      <c r="F26" s="101">
        <v>15</v>
      </c>
      <c r="G26" s="124"/>
      <c r="H26" s="103">
        <f>F26*G26</f>
        <v>0</v>
      </c>
      <c r="I26" s="99"/>
    </row>
    <row r="27" spans="1:9" s="10" customFormat="1">
      <c r="A27" s="99"/>
      <c r="B27" s="32"/>
      <c r="C27" s="32"/>
      <c r="D27" s="62"/>
      <c r="E27" s="29"/>
      <c r="F27" s="101"/>
      <c r="G27" s="124"/>
      <c r="H27" s="103"/>
      <c r="I27" s="99"/>
    </row>
    <row r="28" spans="1:9" s="10" customFormat="1">
      <c r="A28" s="99"/>
      <c r="B28" s="32" t="s">
        <v>163</v>
      </c>
      <c r="C28" s="32"/>
      <c r="D28" s="100" t="s">
        <v>73</v>
      </c>
      <c r="E28" s="107" t="s">
        <v>21</v>
      </c>
      <c r="F28" s="101">
        <v>10</v>
      </c>
      <c r="G28" s="124"/>
      <c r="H28" s="103">
        <f>F28*G28</f>
        <v>0</v>
      </c>
      <c r="I28" s="99"/>
    </row>
    <row r="29" spans="1:9" s="10" customFormat="1">
      <c r="A29" s="99"/>
      <c r="B29" s="32"/>
      <c r="C29" s="32"/>
      <c r="D29" s="100"/>
      <c r="E29" s="107"/>
      <c r="F29" s="101"/>
      <c r="G29" s="124"/>
      <c r="H29" s="103"/>
      <c r="I29" s="99"/>
    </row>
    <row r="30" spans="1:9" s="92" customFormat="1">
      <c r="A30" s="122" t="s">
        <v>135</v>
      </c>
      <c r="B30" s="39" t="s">
        <v>164</v>
      </c>
      <c r="C30" s="39"/>
      <c r="D30" s="100" t="s">
        <v>133</v>
      </c>
      <c r="E30" s="121" t="s">
        <v>21</v>
      </c>
      <c r="F30" s="101">
        <v>235</v>
      </c>
      <c r="G30" s="135"/>
      <c r="H30" s="103">
        <f>F30*G30</f>
        <v>0</v>
      </c>
      <c r="I30" s="122"/>
    </row>
    <row r="31" spans="1:9" s="10" customFormat="1">
      <c r="A31" s="99"/>
      <c r="B31" s="32"/>
      <c r="C31" s="32"/>
      <c r="D31" s="100"/>
      <c r="E31" s="107"/>
      <c r="F31" s="101"/>
      <c r="G31" s="124"/>
      <c r="H31" s="103"/>
      <c r="I31" s="99"/>
    </row>
    <row r="32" spans="1:9" s="10" customFormat="1" ht="25.5">
      <c r="A32" s="99"/>
      <c r="B32" s="32" t="s">
        <v>165</v>
      </c>
      <c r="C32" s="32"/>
      <c r="D32" s="100" t="s">
        <v>83</v>
      </c>
      <c r="E32" s="107" t="s">
        <v>20</v>
      </c>
      <c r="F32" s="101">
        <v>300</v>
      </c>
      <c r="G32" s="124"/>
      <c r="H32" s="103">
        <f>F32*G32</f>
        <v>0</v>
      </c>
      <c r="I32" s="99"/>
    </row>
    <row r="33" spans="1:9" s="10" customFormat="1">
      <c r="A33" s="99"/>
      <c r="B33" s="32"/>
      <c r="C33" s="32"/>
      <c r="D33" s="100"/>
      <c r="E33" s="107"/>
      <c r="F33" s="101"/>
      <c r="G33" s="124"/>
      <c r="H33" s="103"/>
      <c r="I33" s="99"/>
    </row>
    <row r="34" spans="1:9" s="10" customFormat="1" ht="38.25">
      <c r="A34" s="99"/>
      <c r="B34" s="32" t="s">
        <v>166</v>
      </c>
      <c r="C34" s="32"/>
      <c r="D34" s="100" t="s">
        <v>53</v>
      </c>
      <c r="E34" s="29"/>
      <c r="F34" s="101"/>
      <c r="G34" s="124"/>
      <c r="H34" s="103"/>
      <c r="I34" s="99"/>
    </row>
    <row r="35" spans="1:9" s="10" customFormat="1">
      <c r="A35" s="99"/>
      <c r="B35" s="32"/>
      <c r="C35" s="32"/>
      <c r="D35" s="100" t="s">
        <v>59</v>
      </c>
      <c r="E35" s="29" t="s">
        <v>21</v>
      </c>
      <c r="F35" s="101">
        <v>25</v>
      </c>
      <c r="G35" s="124"/>
      <c r="H35" s="103">
        <f>F35*G35</f>
        <v>0</v>
      </c>
      <c r="I35" s="99"/>
    </row>
    <row r="36" spans="1:9" s="7" customFormat="1" ht="15">
      <c r="B36" s="8"/>
      <c r="C36" s="8"/>
      <c r="D36" s="9"/>
      <c r="E36" s="8"/>
      <c r="F36" s="13"/>
      <c r="G36" s="16"/>
      <c r="H36" s="20"/>
      <c r="I36" s="9"/>
    </row>
    <row r="37" spans="1:9">
      <c r="A37" s="108"/>
      <c r="B37" s="57"/>
      <c r="C37" s="58"/>
      <c r="D37" s="58" t="s">
        <v>9</v>
      </c>
      <c r="E37" s="149" t="s">
        <v>11</v>
      </c>
      <c r="F37" s="149"/>
      <c r="G37" s="149"/>
      <c r="H37" s="89">
        <f>+SUM(H38:H63)</f>
        <v>0</v>
      </c>
      <c r="I37" s="59"/>
    </row>
    <row r="38" spans="1:9" s="97" customFormat="1">
      <c r="A38" s="109"/>
      <c r="B38" s="110"/>
      <c r="C38" s="110"/>
      <c r="D38" s="4"/>
      <c r="E38" s="110"/>
      <c r="F38" s="93"/>
      <c r="G38" s="18"/>
      <c r="H38" s="22"/>
      <c r="I38" s="35"/>
    </row>
    <row r="39" spans="1:9" s="92" customFormat="1" ht="51">
      <c r="B39" s="34" t="s">
        <v>146</v>
      </c>
      <c r="C39" s="39"/>
      <c r="D39" s="100" t="s">
        <v>138</v>
      </c>
      <c r="E39" s="39" t="s">
        <v>22</v>
      </c>
      <c r="F39" s="93">
        <v>320</v>
      </c>
      <c r="G39" s="111"/>
      <c r="H39" s="105">
        <f>F39*G39</f>
        <v>0</v>
      </c>
    </row>
    <row r="40" spans="1:9" s="92" customFormat="1">
      <c r="B40" s="34"/>
      <c r="C40" s="39"/>
      <c r="D40" s="100"/>
      <c r="E40" s="39"/>
      <c r="F40" s="93"/>
      <c r="G40" s="111"/>
      <c r="H40" s="105"/>
    </row>
    <row r="41" spans="1:9" s="92" customFormat="1" ht="51">
      <c r="B41" s="34" t="s">
        <v>145</v>
      </c>
      <c r="C41" s="39"/>
      <c r="D41" s="100" t="s">
        <v>139</v>
      </c>
      <c r="E41" s="39" t="s">
        <v>22</v>
      </c>
      <c r="F41" s="93">
        <v>80</v>
      </c>
      <c r="G41" s="111"/>
      <c r="H41" s="105">
        <f>F41*G41</f>
        <v>0</v>
      </c>
    </row>
    <row r="42" spans="1:9" s="10" customFormat="1">
      <c r="B42" s="29"/>
      <c r="C42" s="32"/>
      <c r="D42" s="100"/>
      <c r="E42" s="32"/>
      <c r="F42" s="93"/>
      <c r="G42" s="111"/>
      <c r="H42" s="105"/>
    </row>
    <row r="43" spans="1:9" s="10" customFormat="1" ht="25.5">
      <c r="B43" s="29" t="s">
        <v>147</v>
      </c>
      <c r="C43" s="32"/>
      <c r="D43" s="100" t="s">
        <v>74</v>
      </c>
      <c r="E43" s="32" t="s">
        <v>22</v>
      </c>
      <c r="F43" s="93">
        <v>20</v>
      </c>
      <c r="G43" s="111"/>
      <c r="H43" s="105">
        <f t="shared" ref="H43:H53" si="0">F43*G43</f>
        <v>0</v>
      </c>
      <c r="I43" s="46" t="s">
        <v>75</v>
      </c>
    </row>
    <row r="44" spans="1:9" s="10" customFormat="1">
      <c r="B44" s="29"/>
      <c r="C44" s="32"/>
      <c r="D44" s="100"/>
      <c r="E44" s="32"/>
      <c r="F44" s="93"/>
      <c r="G44" s="111"/>
      <c r="H44" s="105"/>
      <c r="I44" s="46"/>
    </row>
    <row r="45" spans="1:9" s="10" customFormat="1" ht="38.25">
      <c r="B45" s="29" t="s">
        <v>148</v>
      </c>
      <c r="C45" s="32"/>
      <c r="D45" s="100" t="s">
        <v>29</v>
      </c>
      <c r="E45" s="32" t="s">
        <v>20</v>
      </c>
      <c r="F45" s="93">
        <v>300</v>
      </c>
      <c r="G45" s="111"/>
      <c r="H45" s="105">
        <f t="shared" si="0"/>
        <v>0</v>
      </c>
    </row>
    <row r="46" spans="1:9" s="10" customFormat="1">
      <c r="B46" s="29"/>
      <c r="C46" s="32"/>
      <c r="D46" s="100"/>
      <c r="E46" s="32"/>
      <c r="F46" s="93"/>
      <c r="G46" s="111"/>
      <c r="H46" s="105"/>
    </row>
    <row r="47" spans="1:9" s="10" customFormat="1" ht="63.75">
      <c r="B47" s="29" t="s">
        <v>149</v>
      </c>
      <c r="C47" s="32"/>
      <c r="D47" s="100" t="s">
        <v>30</v>
      </c>
      <c r="E47" s="32" t="s">
        <v>22</v>
      </c>
      <c r="F47" s="93">
        <v>33</v>
      </c>
      <c r="G47" s="111"/>
      <c r="H47" s="105">
        <f t="shared" si="0"/>
        <v>0</v>
      </c>
    </row>
    <row r="48" spans="1:9" s="10" customFormat="1">
      <c r="B48" s="29"/>
      <c r="C48" s="32"/>
      <c r="D48" s="100"/>
      <c r="E48" s="32"/>
      <c r="F48" s="93"/>
      <c r="G48" s="111"/>
      <c r="H48" s="105"/>
    </row>
    <row r="49" spans="1:9" s="10" customFormat="1" ht="63.75">
      <c r="B49" s="29" t="s">
        <v>150</v>
      </c>
      <c r="C49" s="32"/>
      <c r="D49" s="100" t="s">
        <v>76</v>
      </c>
      <c r="E49" s="32" t="s">
        <v>22</v>
      </c>
      <c r="F49" s="93">
        <v>100</v>
      </c>
      <c r="G49" s="111"/>
      <c r="H49" s="105">
        <f>F49*G49</f>
        <v>0</v>
      </c>
    </row>
    <row r="50" spans="1:9" s="10" customFormat="1">
      <c r="B50" s="29"/>
      <c r="C50" s="32"/>
      <c r="D50" s="100"/>
      <c r="E50" s="32"/>
      <c r="F50" s="93"/>
      <c r="G50" s="111"/>
      <c r="H50" s="105"/>
    </row>
    <row r="51" spans="1:9" s="10" customFormat="1" ht="76.5">
      <c r="B51" s="29" t="s">
        <v>151</v>
      </c>
      <c r="C51" s="32"/>
      <c r="D51" s="100" t="s">
        <v>66</v>
      </c>
      <c r="E51" s="32" t="s">
        <v>22</v>
      </c>
      <c r="F51" s="93">
        <v>287</v>
      </c>
      <c r="G51" s="111"/>
      <c r="H51" s="105">
        <f t="shared" si="0"/>
        <v>0</v>
      </c>
      <c r="I51" s="54" t="s">
        <v>129</v>
      </c>
    </row>
    <row r="52" spans="1:9" s="10" customFormat="1">
      <c r="B52" s="29"/>
      <c r="C52" s="32"/>
      <c r="D52" s="100"/>
      <c r="E52" s="32"/>
      <c r="F52" s="93"/>
      <c r="G52" s="111"/>
      <c r="H52" s="105"/>
      <c r="I52" s="54"/>
    </row>
    <row r="53" spans="1:9" s="92" customFormat="1" ht="38.25">
      <c r="B53" s="34" t="s">
        <v>152</v>
      </c>
      <c r="C53" s="39"/>
      <c r="D53" s="100" t="s">
        <v>136</v>
      </c>
      <c r="E53" s="39" t="s">
        <v>22</v>
      </c>
      <c r="F53" s="93">
        <v>420</v>
      </c>
      <c r="G53" s="111"/>
      <c r="H53" s="105">
        <f t="shared" si="0"/>
        <v>0</v>
      </c>
    </row>
    <row r="54" spans="1:9" s="10" customFormat="1">
      <c r="B54" s="29"/>
      <c r="C54" s="32"/>
      <c r="D54" s="100"/>
      <c r="E54" s="32"/>
      <c r="F54" s="93"/>
      <c r="G54" s="111"/>
      <c r="H54" s="105"/>
    </row>
    <row r="55" spans="1:9" s="10" customFormat="1" ht="38.25">
      <c r="B55" s="29" t="s">
        <v>153</v>
      </c>
      <c r="C55" s="32"/>
      <c r="D55" s="100" t="s">
        <v>42</v>
      </c>
      <c r="E55" s="32" t="s">
        <v>25</v>
      </c>
      <c r="F55" s="93">
        <v>19</v>
      </c>
      <c r="G55" s="111"/>
      <c r="H55" s="105">
        <f>F55*G55</f>
        <v>0</v>
      </c>
    </row>
    <row r="56" spans="1:9" s="10" customFormat="1">
      <c r="B56" s="29"/>
      <c r="C56" s="32"/>
      <c r="D56" s="100"/>
      <c r="E56" s="32"/>
      <c r="F56" s="93"/>
      <c r="G56" s="111"/>
      <c r="H56" s="105"/>
    </row>
    <row r="57" spans="1:9" s="10" customFormat="1">
      <c r="B57" s="29" t="s">
        <v>154</v>
      </c>
      <c r="C57" s="32"/>
      <c r="D57" s="100" t="s">
        <v>43</v>
      </c>
      <c r="E57" s="32" t="s">
        <v>25</v>
      </c>
      <c r="F57" s="93">
        <v>6</v>
      </c>
      <c r="G57" s="111"/>
      <c r="H57" s="105">
        <f>F57*G57</f>
        <v>0</v>
      </c>
    </row>
    <row r="58" spans="1:9" s="10" customFormat="1">
      <c r="B58" s="29"/>
      <c r="C58" s="32"/>
      <c r="D58" s="100"/>
      <c r="E58" s="32"/>
      <c r="F58" s="93"/>
      <c r="G58" s="111"/>
      <c r="H58" s="105"/>
    </row>
    <row r="59" spans="1:9" s="10" customFormat="1" ht="38.25">
      <c r="B59" s="29" t="s">
        <v>155</v>
      </c>
      <c r="C59" s="32"/>
      <c r="D59" s="100" t="s">
        <v>45</v>
      </c>
      <c r="E59" s="32" t="s">
        <v>25</v>
      </c>
      <c r="F59" s="93">
        <v>6</v>
      </c>
      <c r="G59" s="111"/>
      <c r="H59" s="105">
        <f>F59*G59</f>
        <v>0</v>
      </c>
    </row>
    <row r="60" spans="1:9" s="10" customFormat="1">
      <c r="B60" s="29"/>
      <c r="C60" s="32"/>
      <c r="D60" s="100"/>
      <c r="E60" s="32"/>
      <c r="F60" s="93"/>
      <c r="G60" s="111"/>
      <c r="H60" s="105"/>
    </row>
    <row r="61" spans="1:9" s="10" customFormat="1" ht="38.25">
      <c r="B61" s="29" t="s">
        <v>156</v>
      </c>
      <c r="C61" s="32"/>
      <c r="D61" s="38" t="s">
        <v>44</v>
      </c>
      <c r="E61" s="32" t="s">
        <v>25</v>
      </c>
      <c r="F61" s="93">
        <v>3</v>
      </c>
      <c r="G61" s="111"/>
      <c r="H61" s="105">
        <f>F61*G61</f>
        <v>0</v>
      </c>
    </row>
    <row r="62" spans="1:9" s="10" customFormat="1">
      <c r="B62" s="29"/>
      <c r="C62" s="32"/>
      <c r="D62" s="38"/>
      <c r="E62" s="32"/>
      <c r="F62" s="93"/>
      <c r="G62" s="111"/>
      <c r="H62" s="105"/>
    </row>
    <row r="63" spans="1:9" s="10" customFormat="1" ht="25.5">
      <c r="B63" s="32" t="s">
        <v>157</v>
      </c>
      <c r="C63" s="32"/>
      <c r="D63" s="112" t="s">
        <v>41</v>
      </c>
      <c r="E63" s="32" t="s">
        <v>21</v>
      </c>
      <c r="F63" s="113">
        <v>233</v>
      </c>
      <c r="G63" s="126"/>
      <c r="H63" s="105">
        <f>F63*G63</f>
        <v>0</v>
      </c>
    </row>
    <row r="64" spans="1:9" s="97" customFormat="1">
      <c r="A64" s="109"/>
      <c r="B64" s="110"/>
      <c r="C64" s="110"/>
      <c r="D64" s="114"/>
      <c r="E64" s="110"/>
      <c r="F64" s="115"/>
      <c r="G64" s="111"/>
      <c r="H64" s="116"/>
      <c r="I64" s="35"/>
    </row>
    <row r="65" spans="2:9" s="97" customFormat="1">
      <c r="B65" s="57"/>
      <c r="C65" s="58"/>
      <c r="D65" s="58" t="s">
        <v>191</v>
      </c>
      <c r="E65" s="58"/>
      <c r="F65" s="149" t="s">
        <v>192</v>
      </c>
      <c r="G65" s="149"/>
      <c r="H65" s="89">
        <f>SUM(H67:H103)</f>
        <v>0</v>
      </c>
      <c r="I65" s="59"/>
    </row>
    <row r="66" spans="2:9" s="97" customFormat="1">
      <c r="B66" s="34"/>
      <c r="C66" s="34"/>
      <c r="D66" s="3"/>
      <c r="E66" s="34"/>
      <c r="F66" s="98"/>
      <c r="G66" s="17"/>
      <c r="H66" s="105"/>
      <c r="I66" s="35"/>
    </row>
    <row r="67" spans="2:9" s="97" customFormat="1" ht="51">
      <c r="B67" s="39" t="s">
        <v>167</v>
      </c>
      <c r="C67" s="39"/>
      <c r="D67" s="100" t="s">
        <v>209</v>
      </c>
      <c r="E67" s="34"/>
      <c r="F67" s="93"/>
      <c r="G67" s="18"/>
      <c r="H67" s="105"/>
      <c r="I67" s="117" t="s">
        <v>118</v>
      </c>
    </row>
    <row r="68" spans="2:9" s="97" customFormat="1">
      <c r="B68" s="39"/>
      <c r="C68" s="39"/>
      <c r="D68" s="100" t="s">
        <v>208</v>
      </c>
      <c r="E68" s="34" t="s">
        <v>21</v>
      </c>
      <c r="F68" s="93">
        <v>233</v>
      </c>
      <c r="G68" s="111"/>
      <c r="H68" s="105">
        <f>F68*G68</f>
        <v>0</v>
      </c>
      <c r="I68" s="35"/>
    </row>
    <row r="69" spans="2:9" s="97" customFormat="1">
      <c r="B69" s="34"/>
      <c r="C69" s="34"/>
      <c r="D69" s="3"/>
      <c r="E69" s="34"/>
      <c r="F69" s="93"/>
      <c r="G69" s="18"/>
      <c r="H69" s="105"/>
      <c r="I69" s="35"/>
    </row>
    <row r="70" spans="2:9" s="97" customFormat="1" ht="51">
      <c r="B70" s="39" t="s">
        <v>168</v>
      </c>
      <c r="C70" s="39"/>
      <c r="D70" s="100" t="s">
        <v>193</v>
      </c>
      <c r="E70" s="34"/>
      <c r="F70" s="93"/>
      <c r="G70" s="18"/>
      <c r="H70" s="105"/>
      <c r="I70" s="35"/>
    </row>
    <row r="71" spans="2:9" s="97" customFormat="1">
      <c r="B71" s="39"/>
      <c r="C71" s="39"/>
      <c r="D71" s="100" t="s">
        <v>32</v>
      </c>
      <c r="E71" s="34" t="s">
        <v>19</v>
      </c>
      <c r="F71" s="93">
        <v>3</v>
      </c>
      <c r="G71" s="111"/>
      <c r="H71" s="105">
        <f>F71*G71</f>
        <v>0</v>
      </c>
      <c r="I71" s="35"/>
    </row>
    <row r="72" spans="2:9" s="97" customFormat="1">
      <c r="B72" s="34"/>
      <c r="C72" s="34"/>
      <c r="D72" s="100" t="s">
        <v>31</v>
      </c>
      <c r="E72" s="34" t="s">
        <v>19</v>
      </c>
      <c r="F72" s="93">
        <v>2</v>
      </c>
      <c r="G72" s="111"/>
      <c r="H72" s="105">
        <f>F72*G72</f>
        <v>0</v>
      </c>
      <c r="I72" s="35"/>
    </row>
    <row r="73" spans="2:9" s="97" customFormat="1">
      <c r="B73" s="34"/>
      <c r="C73" s="34"/>
      <c r="D73" s="100"/>
      <c r="E73" s="34"/>
      <c r="F73" s="93"/>
      <c r="G73" s="111"/>
      <c r="H73" s="105"/>
      <c r="I73" s="35"/>
    </row>
    <row r="74" spans="2:9" s="97" customFormat="1">
      <c r="B74" s="34"/>
      <c r="C74" s="34"/>
      <c r="D74" s="100" t="s">
        <v>52</v>
      </c>
      <c r="E74" s="34" t="s">
        <v>33</v>
      </c>
      <c r="F74" s="93">
        <v>1</v>
      </c>
      <c r="G74" s="111"/>
      <c r="H74" s="105">
        <f>F74*G74</f>
        <v>0</v>
      </c>
      <c r="I74" s="35"/>
    </row>
    <row r="75" spans="2:9" s="97" customFormat="1">
      <c r="B75" s="34"/>
      <c r="C75" s="34"/>
      <c r="D75" s="100"/>
      <c r="E75" s="34"/>
      <c r="F75" s="93"/>
      <c r="G75" s="111"/>
      <c r="H75" s="105"/>
      <c r="I75" s="35"/>
    </row>
    <row r="76" spans="2:9" s="97" customFormat="1">
      <c r="B76" s="34"/>
      <c r="C76" s="34"/>
      <c r="D76" s="100" t="s">
        <v>34</v>
      </c>
      <c r="E76" s="34" t="s">
        <v>33</v>
      </c>
      <c r="F76" s="93">
        <v>2</v>
      </c>
      <c r="G76" s="111"/>
      <c r="H76" s="105">
        <f>F76*G76</f>
        <v>0</v>
      </c>
      <c r="I76" s="35"/>
    </row>
    <row r="77" spans="2:9" s="97" customFormat="1">
      <c r="B77" s="34"/>
      <c r="C77" s="34"/>
      <c r="D77" s="100"/>
      <c r="E77" s="34"/>
      <c r="F77" s="98"/>
      <c r="G77" s="127"/>
      <c r="H77" s="105"/>
      <c r="I77" s="35"/>
    </row>
    <row r="78" spans="2:9" s="97" customFormat="1" ht="38.25">
      <c r="B78" s="32" t="s">
        <v>169</v>
      </c>
      <c r="C78" s="32"/>
      <c r="D78" s="100" t="s">
        <v>194</v>
      </c>
      <c r="E78" s="34"/>
      <c r="F78" s="98"/>
      <c r="G78" s="127"/>
      <c r="H78" s="105"/>
      <c r="I78" s="35"/>
    </row>
    <row r="79" spans="2:9" s="97" customFormat="1">
      <c r="B79" s="34"/>
      <c r="C79" s="34"/>
      <c r="D79" s="100" t="s">
        <v>77</v>
      </c>
      <c r="E79" s="34" t="s">
        <v>19</v>
      </c>
      <c r="F79" s="98">
        <v>3</v>
      </c>
      <c r="G79" s="126"/>
      <c r="H79" s="105">
        <f>F79*G79</f>
        <v>0</v>
      </c>
      <c r="I79" s="35"/>
    </row>
    <row r="80" spans="2:9" s="97" customFormat="1">
      <c r="B80" s="34"/>
      <c r="C80" s="34"/>
      <c r="D80" s="35"/>
      <c r="E80" s="34"/>
      <c r="F80" s="98"/>
      <c r="G80" s="126"/>
      <c r="H80" s="105"/>
      <c r="I80" s="35"/>
    </row>
    <row r="81" spans="2:9" s="97" customFormat="1" ht="25.5">
      <c r="B81" s="34"/>
      <c r="C81" s="34"/>
      <c r="D81" s="35" t="s">
        <v>61</v>
      </c>
      <c r="E81" s="34" t="s">
        <v>19</v>
      </c>
      <c r="F81" s="98">
        <v>2</v>
      </c>
      <c r="G81" s="126"/>
      <c r="H81" s="105">
        <f>F81*G81</f>
        <v>0</v>
      </c>
      <c r="I81" s="117" t="s">
        <v>118</v>
      </c>
    </row>
    <row r="82" spans="2:9" s="97" customFormat="1" ht="25.5">
      <c r="B82" s="34"/>
      <c r="C82" s="34"/>
      <c r="D82" s="35" t="s">
        <v>62</v>
      </c>
      <c r="E82" s="34" t="s">
        <v>19</v>
      </c>
      <c r="F82" s="98">
        <v>2</v>
      </c>
      <c r="G82" s="126"/>
      <c r="H82" s="105">
        <f>F82*G82</f>
        <v>0</v>
      </c>
      <c r="I82" s="117" t="s">
        <v>118</v>
      </c>
    </row>
    <row r="83" spans="2:9" s="97" customFormat="1" ht="25.5">
      <c r="B83" s="34"/>
      <c r="C83" s="34"/>
      <c r="D83" s="35" t="s">
        <v>63</v>
      </c>
      <c r="E83" s="34" t="s">
        <v>19</v>
      </c>
      <c r="F83" s="98">
        <v>2</v>
      </c>
      <c r="G83" s="126"/>
      <c r="H83" s="105">
        <f>F83*G83</f>
        <v>0</v>
      </c>
      <c r="I83" s="117" t="s">
        <v>118</v>
      </c>
    </row>
    <row r="84" spans="2:9" s="97" customFormat="1" ht="25.5">
      <c r="B84" s="34"/>
      <c r="C84" s="34"/>
      <c r="D84" s="35" t="s">
        <v>78</v>
      </c>
      <c r="E84" s="34" t="s">
        <v>19</v>
      </c>
      <c r="F84" s="98">
        <v>1</v>
      </c>
      <c r="G84" s="126"/>
      <c r="H84" s="105">
        <f>F84*G84</f>
        <v>0</v>
      </c>
      <c r="I84" s="117" t="s">
        <v>118</v>
      </c>
    </row>
    <row r="85" spans="2:9" s="97" customFormat="1">
      <c r="B85" s="34"/>
      <c r="C85" s="34"/>
      <c r="D85" s="35"/>
      <c r="E85" s="34"/>
      <c r="F85" s="98"/>
      <c r="G85" s="126"/>
      <c r="H85" s="105"/>
      <c r="I85" s="35"/>
    </row>
    <row r="86" spans="2:9" s="97" customFormat="1">
      <c r="B86" s="34"/>
      <c r="C86" s="34"/>
      <c r="D86" s="35" t="s">
        <v>35</v>
      </c>
      <c r="E86" s="34" t="s">
        <v>19</v>
      </c>
      <c r="F86" s="98">
        <v>3</v>
      </c>
      <c r="G86" s="126"/>
      <c r="H86" s="105">
        <f>F86*G86</f>
        <v>0</v>
      </c>
      <c r="I86" s="35"/>
    </row>
    <row r="87" spans="2:9" s="97" customFormat="1">
      <c r="B87" s="34"/>
      <c r="C87" s="34"/>
      <c r="D87" s="35"/>
      <c r="E87" s="34"/>
      <c r="F87" s="98"/>
      <c r="G87" s="126"/>
      <c r="H87" s="105"/>
      <c r="I87" s="35"/>
    </row>
    <row r="88" spans="2:9" s="97" customFormat="1">
      <c r="B88" s="34"/>
      <c r="C88" s="34"/>
      <c r="D88" s="35" t="s">
        <v>36</v>
      </c>
      <c r="E88" s="34" t="s">
        <v>19</v>
      </c>
      <c r="F88" s="93">
        <v>4</v>
      </c>
      <c r="G88" s="111"/>
      <c r="H88" s="105">
        <f>F88*G88</f>
        <v>0</v>
      </c>
      <c r="I88" s="35"/>
    </row>
    <row r="89" spans="2:9" s="97" customFormat="1">
      <c r="B89" s="34"/>
      <c r="C89" s="34"/>
      <c r="D89" s="35"/>
      <c r="E89" s="34"/>
      <c r="F89" s="93"/>
      <c r="G89" s="111"/>
      <c r="H89" s="105"/>
      <c r="I89" s="35"/>
    </row>
    <row r="90" spans="2:9" s="97" customFormat="1">
      <c r="B90" s="34"/>
      <c r="C90" s="34"/>
      <c r="D90" s="35" t="s">
        <v>37</v>
      </c>
      <c r="E90" s="34" t="s">
        <v>19</v>
      </c>
      <c r="F90" s="98">
        <v>3</v>
      </c>
      <c r="G90" s="126"/>
      <c r="H90" s="105">
        <f>F90*G90</f>
        <v>0</v>
      </c>
      <c r="I90" s="35"/>
    </row>
    <row r="91" spans="2:9" s="97" customFormat="1">
      <c r="B91" s="34"/>
      <c r="C91" s="34"/>
      <c r="D91" s="35"/>
      <c r="E91" s="34"/>
      <c r="F91" s="93"/>
      <c r="G91" s="111"/>
      <c r="H91" s="105"/>
      <c r="I91" s="35"/>
    </row>
    <row r="92" spans="2:9" s="97" customFormat="1" ht="25.5">
      <c r="B92" s="34"/>
      <c r="C92" s="34"/>
      <c r="D92" s="35" t="s">
        <v>38</v>
      </c>
      <c r="E92" s="34" t="s">
        <v>19</v>
      </c>
      <c r="F92" s="93">
        <v>3</v>
      </c>
      <c r="G92" s="111"/>
      <c r="H92" s="105">
        <f>F92*G92</f>
        <v>0</v>
      </c>
      <c r="I92" s="117" t="s">
        <v>118</v>
      </c>
    </row>
    <row r="93" spans="2:9" s="97" customFormat="1">
      <c r="B93" s="34"/>
      <c r="C93" s="34"/>
      <c r="D93" s="35"/>
      <c r="E93" s="34"/>
      <c r="F93" s="93"/>
      <c r="G93" s="111"/>
      <c r="H93" s="105"/>
      <c r="I93" s="35"/>
    </row>
    <row r="94" spans="2:9" s="97" customFormat="1">
      <c r="B94" s="34"/>
      <c r="C94" s="34"/>
      <c r="D94" s="35" t="s">
        <v>79</v>
      </c>
      <c r="E94" s="34" t="s">
        <v>19</v>
      </c>
      <c r="F94" s="93">
        <v>1</v>
      </c>
      <c r="G94" s="111"/>
      <c r="H94" s="105">
        <f>F94*G94</f>
        <v>0</v>
      </c>
      <c r="I94" s="35"/>
    </row>
    <row r="95" spans="2:9" s="97" customFormat="1" ht="26.25" customHeight="1">
      <c r="B95" s="34"/>
      <c r="C95" s="34"/>
      <c r="D95" s="35"/>
      <c r="E95" s="34"/>
      <c r="F95" s="98"/>
      <c r="G95" s="126"/>
      <c r="H95" s="105"/>
      <c r="I95" s="35"/>
    </row>
    <row r="96" spans="2:9" s="97" customFormat="1" ht="25.5">
      <c r="B96" s="39" t="s">
        <v>170</v>
      </c>
      <c r="C96" s="39"/>
      <c r="D96" s="35" t="s">
        <v>50</v>
      </c>
      <c r="E96" s="34"/>
      <c r="F96" s="93"/>
      <c r="G96" s="111"/>
      <c r="H96" s="105"/>
      <c r="I96" s="35"/>
    </row>
    <row r="97" spans="2:9" s="97" customFormat="1">
      <c r="B97" s="39"/>
      <c r="C97" s="39"/>
      <c r="D97" s="35" t="s">
        <v>64</v>
      </c>
      <c r="E97" s="34" t="s">
        <v>19</v>
      </c>
      <c r="F97" s="93">
        <v>1</v>
      </c>
      <c r="G97" s="111"/>
      <c r="H97" s="105">
        <f>SUM(F97*G97)</f>
        <v>0</v>
      </c>
    </row>
    <row r="98" spans="2:9" s="97" customFormat="1">
      <c r="B98" s="39"/>
      <c r="C98" s="39"/>
      <c r="D98" s="35"/>
      <c r="E98" s="34"/>
      <c r="F98" s="93"/>
      <c r="G98" s="111"/>
      <c r="H98" s="105"/>
    </row>
    <row r="99" spans="2:9" s="97" customFormat="1" ht="51">
      <c r="B99" s="39" t="s">
        <v>171</v>
      </c>
      <c r="C99" s="39"/>
      <c r="D99" s="100" t="s">
        <v>195</v>
      </c>
      <c r="E99" s="34"/>
      <c r="F99" s="93"/>
      <c r="G99" s="111"/>
      <c r="H99" s="105"/>
    </row>
    <row r="100" spans="2:9" s="97" customFormat="1">
      <c r="B100" s="39"/>
      <c r="C100" s="39"/>
      <c r="D100" s="100" t="s">
        <v>80</v>
      </c>
      <c r="E100" s="34" t="s">
        <v>19</v>
      </c>
      <c r="F100" s="93">
        <v>12</v>
      </c>
      <c r="G100" s="111"/>
      <c r="H100" s="105">
        <f>SUM(F100*G100)</f>
        <v>0</v>
      </c>
    </row>
    <row r="101" spans="2:9" s="97" customFormat="1">
      <c r="B101" s="39"/>
      <c r="C101" s="39"/>
      <c r="D101" s="100"/>
      <c r="E101" s="34"/>
      <c r="F101" s="93"/>
      <c r="G101" s="111"/>
      <c r="H101" s="105"/>
    </row>
    <row r="102" spans="2:9" s="97" customFormat="1" ht="38.25">
      <c r="B102" s="39" t="s">
        <v>172</v>
      </c>
      <c r="C102" s="39"/>
      <c r="D102" s="118" t="s">
        <v>196</v>
      </c>
      <c r="E102" s="88" t="s">
        <v>19</v>
      </c>
      <c r="F102" s="119">
        <v>17</v>
      </c>
      <c r="G102" s="111"/>
      <c r="H102" s="105">
        <f>F102*G102</f>
        <v>0</v>
      </c>
      <c r="I102" s="117" t="s">
        <v>121</v>
      </c>
    </row>
    <row r="103" spans="2:9" s="97" customFormat="1">
      <c r="B103" s="39"/>
      <c r="C103" s="39"/>
      <c r="D103" s="35"/>
      <c r="E103" s="34"/>
      <c r="F103" s="93"/>
      <c r="G103" s="111"/>
      <c r="H103" s="105"/>
      <c r="I103" s="35"/>
    </row>
    <row r="104" spans="2:9" s="97" customFormat="1">
      <c r="B104" s="39"/>
      <c r="C104" s="39"/>
      <c r="D104" s="44"/>
      <c r="E104" s="34"/>
      <c r="F104" s="93"/>
      <c r="G104" s="111"/>
      <c r="H104" s="105"/>
      <c r="I104" s="35"/>
    </row>
    <row r="105" spans="2:9" s="97" customFormat="1">
      <c r="B105" s="57"/>
      <c r="C105" s="58"/>
      <c r="D105" s="58" t="s">
        <v>197</v>
      </c>
      <c r="E105" s="58"/>
      <c r="F105" s="149" t="s">
        <v>81</v>
      </c>
      <c r="G105" s="149"/>
      <c r="H105" s="89">
        <f>SUM(H106:H120)</f>
        <v>0</v>
      </c>
      <c r="I105" s="59"/>
    </row>
    <row r="106" spans="2:9" s="97" customFormat="1">
      <c r="B106" s="63"/>
      <c r="C106" s="63"/>
      <c r="D106" s="63"/>
      <c r="E106" s="63"/>
      <c r="F106" s="64"/>
      <c r="G106" s="64"/>
      <c r="H106" s="64"/>
      <c r="I106" s="63"/>
    </row>
    <row r="107" spans="2:9" s="97" customFormat="1" ht="38.25">
      <c r="B107" s="32" t="s">
        <v>174</v>
      </c>
      <c r="C107" s="32"/>
      <c r="D107" s="100" t="s">
        <v>84</v>
      </c>
      <c r="E107" s="34" t="s">
        <v>20</v>
      </c>
      <c r="F107" s="98">
        <v>300</v>
      </c>
      <c r="G107" s="126"/>
      <c r="H107" s="105">
        <f t="shared" ref="H107:H113" si="1">F107*G107</f>
        <v>0</v>
      </c>
      <c r="I107" s="63"/>
    </row>
    <row r="108" spans="2:9" s="97" customFormat="1">
      <c r="B108" s="32"/>
      <c r="C108" s="32"/>
      <c r="D108" s="100"/>
      <c r="E108" s="34"/>
      <c r="F108" s="98"/>
      <c r="G108" s="126"/>
      <c r="H108" s="105"/>
      <c r="I108" s="63"/>
    </row>
    <row r="109" spans="2:9" s="97" customFormat="1">
      <c r="B109" s="32" t="s">
        <v>175</v>
      </c>
      <c r="C109" s="32"/>
      <c r="D109" s="100" t="s">
        <v>85</v>
      </c>
      <c r="E109" s="34" t="s">
        <v>20</v>
      </c>
      <c r="F109" s="98">
        <v>300</v>
      </c>
      <c r="G109" s="126"/>
      <c r="H109" s="105">
        <f>F109*G109</f>
        <v>0</v>
      </c>
      <c r="I109" s="63"/>
    </row>
    <row r="110" spans="2:9" s="97" customFormat="1">
      <c r="B110" s="32"/>
      <c r="C110" s="32"/>
      <c r="D110" s="100"/>
      <c r="E110" s="34"/>
      <c r="F110" s="98"/>
      <c r="G110" s="126"/>
      <c r="H110" s="105"/>
      <c r="I110" s="63"/>
    </row>
    <row r="111" spans="2:9" s="97" customFormat="1" ht="51">
      <c r="B111" s="32" t="s">
        <v>176</v>
      </c>
      <c r="C111" s="32"/>
      <c r="D111" s="100" t="s">
        <v>86</v>
      </c>
      <c r="E111" s="34" t="s">
        <v>20</v>
      </c>
      <c r="F111" s="98">
        <v>300</v>
      </c>
      <c r="G111" s="126"/>
      <c r="H111" s="105">
        <f t="shared" si="1"/>
        <v>0</v>
      </c>
      <c r="I111" s="63"/>
    </row>
    <row r="112" spans="2:9" s="97" customFormat="1">
      <c r="B112" s="32"/>
      <c r="C112" s="32"/>
      <c r="D112" s="100"/>
      <c r="E112" s="34"/>
      <c r="F112" s="98"/>
      <c r="G112" s="126"/>
      <c r="H112" s="105"/>
      <c r="I112" s="63"/>
    </row>
    <row r="113" spans="2:9" s="97" customFormat="1" ht="51">
      <c r="B113" s="32" t="s">
        <v>177</v>
      </c>
      <c r="C113" s="32"/>
      <c r="D113" s="100" t="s">
        <v>87</v>
      </c>
      <c r="E113" s="34" t="s">
        <v>22</v>
      </c>
      <c r="F113" s="98">
        <v>120</v>
      </c>
      <c r="G113" s="126"/>
      <c r="H113" s="105">
        <f t="shared" si="1"/>
        <v>0</v>
      </c>
      <c r="I113" s="63"/>
    </row>
    <row r="114" spans="2:9" s="97" customFormat="1">
      <c r="B114" s="32"/>
      <c r="C114" s="32"/>
      <c r="D114" s="100"/>
      <c r="E114" s="34"/>
      <c r="F114" s="98"/>
      <c r="G114" s="126"/>
      <c r="H114" s="105"/>
      <c r="I114" s="63"/>
    </row>
    <row r="115" spans="2:9" s="97" customFormat="1" ht="25.5">
      <c r="B115" s="32" t="s">
        <v>178</v>
      </c>
      <c r="C115" s="32"/>
      <c r="D115" s="100" t="s">
        <v>88</v>
      </c>
      <c r="E115" s="34" t="s">
        <v>22</v>
      </c>
      <c r="F115" s="98">
        <v>24</v>
      </c>
      <c r="G115" s="126"/>
      <c r="H115" s="105">
        <f>F115*G115</f>
        <v>0</v>
      </c>
      <c r="I115" s="63"/>
    </row>
    <row r="116" spans="2:9" s="97" customFormat="1">
      <c r="B116" s="32"/>
      <c r="C116" s="32"/>
      <c r="D116" s="100"/>
      <c r="E116" s="34"/>
      <c r="F116" s="98"/>
      <c r="G116" s="126"/>
      <c r="H116" s="105"/>
      <c r="I116" s="63"/>
    </row>
    <row r="117" spans="2:9" s="97" customFormat="1">
      <c r="B117" s="32" t="s">
        <v>179</v>
      </c>
      <c r="C117" s="32"/>
      <c r="D117" s="100" t="s">
        <v>89</v>
      </c>
      <c r="E117" s="34" t="s">
        <v>20</v>
      </c>
      <c r="F117" s="98">
        <v>233</v>
      </c>
      <c r="G117" s="126"/>
      <c r="H117" s="105">
        <f>F117*G117</f>
        <v>0</v>
      </c>
      <c r="I117" s="63"/>
    </row>
    <row r="118" spans="2:9" s="97" customFormat="1">
      <c r="B118" s="32"/>
      <c r="C118" s="32"/>
      <c r="D118" s="100"/>
      <c r="E118" s="34"/>
      <c r="F118" s="98"/>
      <c r="G118" s="126"/>
      <c r="H118" s="105"/>
      <c r="I118" s="63"/>
    </row>
    <row r="119" spans="2:9" s="97" customFormat="1">
      <c r="B119" s="32" t="s">
        <v>198</v>
      </c>
      <c r="C119" s="32"/>
      <c r="D119" s="100" t="s">
        <v>90</v>
      </c>
      <c r="E119" s="34" t="s">
        <v>20</v>
      </c>
      <c r="F119" s="98">
        <v>120</v>
      </c>
      <c r="G119" s="126"/>
      <c r="H119" s="105">
        <f>F119*G119</f>
        <v>0</v>
      </c>
      <c r="I119" s="63"/>
    </row>
    <row r="120" spans="2:9" s="97" customFormat="1">
      <c r="B120" s="32"/>
      <c r="C120" s="32"/>
      <c r="D120" s="100"/>
      <c r="E120" s="34"/>
      <c r="F120" s="98"/>
      <c r="G120" s="33"/>
      <c r="H120" s="105"/>
      <c r="I120" s="63"/>
    </row>
    <row r="121" spans="2:9">
      <c r="B121" s="57"/>
      <c r="C121" s="58"/>
      <c r="D121" s="58" t="s">
        <v>199</v>
      </c>
      <c r="E121" s="58"/>
      <c r="F121" s="149" t="s">
        <v>12</v>
      </c>
      <c r="G121" s="149"/>
      <c r="H121" s="89">
        <f>SUM(H123:H133)</f>
        <v>0</v>
      </c>
      <c r="I121" s="59"/>
    </row>
    <row r="122" spans="2:9">
      <c r="D122" s="3"/>
      <c r="G122" s="17"/>
      <c r="H122" s="21"/>
      <c r="I122" s="35"/>
    </row>
    <row r="123" spans="2:9" s="10" customFormat="1">
      <c r="B123" s="29" t="s">
        <v>180</v>
      </c>
      <c r="C123" s="32"/>
      <c r="D123" s="100" t="s">
        <v>23</v>
      </c>
      <c r="E123" s="31" t="s">
        <v>24</v>
      </c>
      <c r="F123" s="98">
        <v>5</v>
      </c>
      <c r="G123" s="126"/>
      <c r="H123" s="105">
        <f t="shared" ref="H123:H133" si="2">F123*G123</f>
        <v>0</v>
      </c>
    </row>
    <row r="124" spans="2:9" s="10" customFormat="1">
      <c r="B124" s="29"/>
      <c r="C124" s="32"/>
      <c r="D124" s="100"/>
      <c r="E124" s="31"/>
      <c r="F124" s="98"/>
      <c r="G124" s="126"/>
      <c r="H124" s="105"/>
    </row>
    <row r="125" spans="2:9" s="10" customFormat="1">
      <c r="B125" s="29" t="s">
        <v>181</v>
      </c>
      <c r="C125" s="32"/>
      <c r="D125" s="100" t="s">
        <v>40</v>
      </c>
      <c r="E125" s="31" t="s">
        <v>24</v>
      </c>
      <c r="F125" s="98">
        <v>5</v>
      </c>
      <c r="G125" s="126"/>
      <c r="H125" s="105">
        <f t="shared" si="2"/>
        <v>0</v>
      </c>
    </row>
    <row r="126" spans="2:9" s="120" customFormat="1">
      <c r="B126" s="29"/>
      <c r="C126" s="32"/>
      <c r="D126" s="100"/>
      <c r="E126" s="31"/>
      <c r="F126" s="98"/>
      <c r="G126" s="126"/>
      <c r="H126" s="105"/>
      <c r="I126" s="118"/>
    </row>
    <row r="127" spans="2:9" s="10" customFormat="1" ht="25.5">
      <c r="B127" s="29" t="s">
        <v>200</v>
      </c>
      <c r="C127" s="32"/>
      <c r="D127" s="100" t="s">
        <v>54</v>
      </c>
      <c r="E127" s="31" t="s">
        <v>21</v>
      </c>
      <c r="F127" s="93">
        <v>233</v>
      </c>
      <c r="G127" s="111"/>
      <c r="H127" s="105">
        <f t="shared" si="2"/>
        <v>0</v>
      </c>
    </row>
    <row r="128" spans="2:9" s="10" customFormat="1">
      <c r="B128" s="29"/>
      <c r="C128" s="32"/>
      <c r="D128" s="100"/>
      <c r="E128" s="31"/>
      <c r="F128" s="93"/>
      <c r="G128" s="111"/>
      <c r="H128" s="105"/>
    </row>
    <row r="129" spans="2:9" s="10" customFormat="1" ht="25.5">
      <c r="B129" s="29" t="s">
        <v>201</v>
      </c>
      <c r="C129" s="32"/>
      <c r="D129" s="100" t="s">
        <v>55</v>
      </c>
      <c r="E129" s="31" t="s">
        <v>25</v>
      </c>
      <c r="F129" s="93">
        <v>1</v>
      </c>
      <c r="G129" s="111"/>
      <c r="H129" s="105">
        <f t="shared" si="2"/>
        <v>0</v>
      </c>
    </row>
    <row r="130" spans="2:9" s="10" customFormat="1">
      <c r="B130" s="29"/>
      <c r="C130" s="32"/>
      <c r="D130" s="100"/>
      <c r="E130" s="31"/>
      <c r="F130" s="93"/>
      <c r="G130" s="111"/>
      <c r="H130" s="105"/>
    </row>
    <row r="131" spans="2:9" s="10" customFormat="1" ht="25.5">
      <c r="B131" s="29" t="s">
        <v>203</v>
      </c>
      <c r="C131" s="32"/>
      <c r="D131" s="100" t="s">
        <v>51</v>
      </c>
      <c r="E131" s="31" t="s">
        <v>21</v>
      </c>
      <c r="F131" s="93">
        <v>233</v>
      </c>
      <c r="G131" s="111"/>
      <c r="H131" s="105">
        <f t="shared" si="2"/>
        <v>0</v>
      </c>
    </row>
    <row r="132" spans="2:9" s="10" customFormat="1">
      <c r="B132" s="29"/>
      <c r="C132" s="32"/>
      <c r="D132" s="100"/>
      <c r="E132" s="31"/>
      <c r="F132" s="93"/>
      <c r="G132" s="111"/>
      <c r="H132" s="105"/>
    </row>
    <row r="133" spans="2:9" s="10" customFormat="1" ht="38.25">
      <c r="B133" s="29" t="s">
        <v>202</v>
      </c>
      <c r="C133" s="32"/>
      <c r="D133" s="100" t="s">
        <v>56</v>
      </c>
      <c r="E133" s="31" t="s">
        <v>25</v>
      </c>
      <c r="F133" s="93">
        <v>1</v>
      </c>
      <c r="G133" s="111"/>
      <c r="H133" s="105">
        <f t="shared" si="2"/>
        <v>0</v>
      </c>
    </row>
    <row r="134" spans="2:9">
      <c r="D134" s="35"/>
      <c r="H134" s="105"/>
      <c r="I134" s="35"/>
    </row>
    <row r="135" spans="2:9">
      <c r="B135" s="57"/>
      <c r="C135" s="58"/>
      <c r="D135" s="58" t="s">
        <v>204</v>
      </c>
      <c r="E135" s="58"/>
      <c r="F135" s="149" t="s">
        <v>48</v>
      </c>
      <c r="G135" s="149"/>
      <c r="H135" s="89">
        <f>SUM(H137:H139)</f>
        <v>0</v>
      </c>
      <c r="I135" s="59"/>
    </row>
    <row r="136" spans="2:9">
      <c r="D136" s="3"/>
      <c r="G136" s="17"/>
      <c r="H136" s="105"/>
      <c r="I136" s="35"/>
    </row>
    <row r="137" spans="2:9" s="92" customFormat="1" ht="25.5">
      <c r="B137" s="34" t="s">
        <v>182</v>
      </c>
      <c r="C137" s="39"/>
      <c r="D137" s="100" t="s">
        <v>46</v>
      </c>
      <c r="E137" s="121" t="s">
        <v>20</v>
      </c>
      <c r="F137" s="93">
        <v>500</v>
      </c>
      <c r="G137" s="111"/>
      <c r="H137" s="105">
        <f>F137*G137</f>
        <v>0</v>
      </c>
      <c r="I137" s="122"/>
    </row>
    <row r="138" spans="2:9" s="92" customFormat="1">
      <c r="B138" s="34"/>
      <c r="C138" s="39"/>
      <c r="D138" s="100"/>
      <c r="E138" s="121"/>
      <c r="F138" s="93"/>
      <c r="G138" s="111"/>
      <c r="H138" s="105"/>
      <c r="I138" s="122"/>
    </row>
    <row r="139" spans="2:9" s="92" customFormat="1">
      <c r="B139" s="34" t="s">
        <v>205</v>
      </c>
      <c r="C139" s="39"/>
      <c r="D139" s="100" t="s">
        <v>47</v>
      </c>
      <c r="E139" s="121" t="s">
        <v>21</v>
      </c>
      <c r="F139" s="93">
        <v>233</v>
      </c>
      <c r="G139" s="111"/>
      <c r="H139" s="105">
        <f>F139*G139</f>
        <v>0</v>
      </c>
      <c r="I139" s="122"/>
    </row>
    <row r="140" spans="2:9">
      <c r="D140" s="35"/>
      <c r="H140" s="105"/>
      <c r="I140" s="35"/>
    </row>
    <row r="141" spans="2:9">
      <c r="B141" s="57"/>
      <c r="C141" s="58"/>
      <c r="D141" s="58" t="s">
        <v>206</v>
      </c>
      <c r="E141" s="149" t="s">
        <v>26</v>
      </c>
      <c r="F141" s="149"/>
      <c r="G141" s="149"/>
      <c r="H141" s="89">
        <f>H143</f>
        <v>0</v>
      </c>
      <c r="I141" s="59"/>
    </row>
    <row r="142" spans="2:9">
      <c r="D142" s="3"/>
      <c r="G142" s="17"/>
      <c r="H142" s="105"/>
      <c r="I142" s="35"/>
    </row>
    <row r="143" spans="2:9" s="10" customFormat="1" ht="25.5">
      <c r="B143" s="29" t="s">
        <v>207</v>
      </c>
      <c r="C143" s="32"/>
      <c r="D143" s="100" t="s">
        <v>49</v>
      </c>
      <c r="E143" s="107" t="s">
        <v>25</v>
      </c>
      <c r="F143" s="98">
        <v>0.1</v>
      </c>
      <c r="G143" s="134">
        <f>SUM(E146:E151)</f>
        <v>0</v>
      </c>
      <c r="H143" s="105">
        <f>F143*G143</f>
        <v>0</v>
      </c>
      <c r="I143" s="99"/>
    </row>
    <row r="144" spans="2:9" ht="51" customHeight="1">
      <c r="D144" s="3"/>
      <c r="H144" s="105"/>
      <c r="I144" s="35"/>
    </row>
    <row r="145" spans="4:9">
      <c r="D145" s="3"/>
      <c r="H145" s="105"/>
      <c r="I145" s="35"/>
    </row>
    <row r="146" spans="4:9">
      <c r="D146" s="26" t="str">
        <f>D12</f>
        <v>1 PREDDELA</v>
      </c>
      <c r="E146" s="27">
        <f>H12</f>
        <v>0</v>
      </c>
    </row>
    <row r="147" spans="4:9">
      <c r="D147" s="26" t="str">
        <f>D37</f>
        <v>2 ZEMELJSKA DELA IN TEMELJENJE</v>
      </c>
      <c r="E147" s="27">
        <f>H37</f>
        <v>0</v>
      </c>
    </row>
    <row r="148" spans="4:9">
      <c r="D148" s="26" t="str">
        <f>D65</f>
        <v>3 MONTAŽNA DELA</v>
      </c>
      <c r="E148" s="27">
        <f>H65</f>
        <v>0</v>
      </c>
    </row>
    <row r="149" spans="4:9">
      <c r="D149" s="65" t="str">
        <f>D105</f>
        <v>5 VOZIŠČNE KONSTRUKCIJE</v>
      </c>
      <c r="E149" s="27">
        <f>H105</f>
        <v>0</v>
      </c>
    </row>
    <row r="150" spans="4:9">
      <c r="D150" s="24" t="str">
        <f>D121</f>
        <v>6 TUJE STORITVE</v>
      </c>
      <c r="E150" s="25">
        <f>H121</f>
        <v>0</v>
      </c>
    </row>
    <row r="151" spans="4:9">
      <c r="D151" s="30" t="str">
        <f>D135</f>
        <v>7 ZAKLJUČNA DELA</v>
      </c>
      <c r="E151" s="25">
        <f>H135</f>
        <v>0</v>
      </c>
    </row>
    <row r="152" spans="4:9">
      <c r="D152" s="30" t="str">
        <f>D141</f>
        <v>8 NEPREDVIDENA DELA</v>
      </c>
      <c r="E152" s="25">
        <f>H141</f>
        <v>0</v>
      </c>
    </row>
    <row r="153" spans="4:9">
      <c r="D153" s="37"/>
      <c r="E153" s="36"/>
    </row>
    <row r="154" spans="4:9">
      <c r="D154" s="55" t="s">
        <v>14</v>
      </c>
      <c r="E154" s="56">
        <f>+SUM(E146:E152)</f>
        <v>0</v>
      </c>
    </row>
    <row r="155" spans="4:9">
      <c r="D155" s="28"/>
      <c r="E155" s="49"/>
    </row>
    <row r="156" spans="4:9">
      <c r="D156" s="30" t="s">
        <v>91</v>
      </c>
      <c r="E156" s="50">
        <f>0.22*E154</f>
        <v>0</v>
      </c>
    </row>
    <row r="157" spans="4:9">
      <c r="D157" s="28"/>
      <c r="E157" s="49"/>
    </row>
    <row r="158" spans="4:9">
      <c r="D158" s="48" t="s">
        <v>15</v>
      </c>
      <c r="E158" s="51">
        <f>+SUM(E154:E156)</f>
        <v>0</v>
      </c>
    </row>
    <row r="159" spans="4:9">
      <c r="D159" s="66"/>
      <c r="E159" s="67"/>
    </row>
    <row r="160" spans="4:9">
      <c r="H160" s="106" t="s">
        <v>184</v>
      </c>
    </row>
    <row r="161" spans="2:9">
      <c r="B161" s="47"/>
      <c r="C161" s="47"/>
      <c r="D161" s="90"/>
      <c r="E161" s="90"/>
      <c r="F161" s="46"/>
      <c r="G161" s="17"/>
      <c r="H161" s="46"/>
      <c r="I161" s="90"/>
    </row>
    <row r="162" spans="2:9" ht="18" customHeight="1">
      <c r="F162" s="46"/>
      <c r="H162" s="128" t="s">
        <v>185</v>
      </c>
    </row>
  </sheetData>
  <customSheetViews>
    <customSheetView guid="{7C3E571A-4A2F-4BA4-8D1E-352F72A67557}" scale="40" showPageBreaks="1" zeroValues="0" printArea="1" view="pageBreakPreview">
      <pane ySplit="10" topLeftCell="A11" activePane="bottomLeft" state="frozen"/>
      <selection pane="bottomLeft" activeCell="N51" sqref="N51"/>
      <rowBreaks count="4" manualBreakCount="4">
        <brk id="42" min="1" max="8" man="1"/>
        <brk id="64" min="1" max="25" man="1"/>
        <brk id="95" min="1" max="8" man="1"/>
        <brk id="140" min="1" max="25" man="1"/>
      </rowBreaks>
      <pageMargins left="0.78740157480314965" right="0.39370078740157483" top="0.98425196850393704" bottom="0.78740157480314965" header="0" footer="0.19685039370078741"/>
      <pageSetup paperSize="9" scale="48" orientation="landscape" r:id="rId1"/>
      <headerFooter>
        <oddFooter>&amp;CStran &amp;P od &amp;N</oddFooter>
      </headerFooter>
    </customSheetView>
  </customSheetViews>
  <mergeCells count="12">
    <mergeCell ref="F121:G121"/>
    <mergeCell ref="F135:G135"/>
    <mergeCell ref="E141:G141"/>
    <mergeCell ref="F65:G65"/>
    <mergeCell ref="C3:F3"/>
    <mergeCell ref="C4:D4"/>
    <mergeCell ref="F105:G105"/>
    <mergeCell ref="C5:F5"/>
    <mergeCell ref="C6:F6"/>
    <mergeCell ref="D8:H8"/>
    <mergeCell ref="F12:G12"/>
    <mergeCell ref="E37:G37"/>
  </mergeCells>
  <pageMargins left="0.78740157480314965" right="0.39370078740157483" top="0.98425196850393704" bottom="0.78740157480314965" header="0" footer="0.19685039370078741"/>
  <pageSetup paperSize="9" scale="89" fitToWidth="0" fitToHeight="0" orientation="landscape" r:id="rId2"/>
  <headerFooter>
    <oddFooter>&amp;CStran &amp;P od &amp;N</oddFooter>
  </headerFooter>
  <rowBreaks count="4" manualBreakCount="4">
    <brk id="42" min="1" max="8" man="1"/>
    <brk id="64" min="1" max="25" man="1"/>
    <brk id="95" min="1" max="8" man="1"/>
    <brk id="134" min="1"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92D050"/>
  </sheetPr>
  <dimension ref="A1:I166"/>
  <sheetViews>
    <sheetView showZeros="0" zoomScale="115" zoomScaleNormal="115" zoomScaleSheetLayoutView="70" workbookViewId="0">
      <pane ySplit="10" topLeftCell="A146" activePane="bottomLeft" state="frozen"/>
      <selection pane="bottomLeft" activeCell="F170" sqref="F170"/>
    </sheetView>
  </sheetViews>
  <sheetFormatPr defaultRowHeight="12.75"/>
  <cols>
    <col min="1" max="1" width="9.140625" style="90"/>
    <col min="2" max="3" width="10.7109375" style="29" customWidth="1"/>
    <col min="4" max="4" width="50.140625" style="44" customWidth="1"/>
    <col min="5" max="5" width="13.7109375" style="29" customWidth="1"/>
    <col min="6" max="6" width="12.7109375" style="98" customWidth="1"/>
    <col min="7" max="7" width="15.7109375" style="33" customWidth="1"/>
    <col min="8" max="8" width="15.7109375" style="94" customWidth="1"/>
    <col min="9" max="9" width="21.7109375" style="44" customWidth="1"/>
    <col min="10" max="16384" width="9.140625" style="90"/>
  </cols>
  <sheetData>
    <row r="1" spans="1:9" hidden="1"/>
    <row r="2" spans="1:9" hidden="1">
      <c r="B2" s="10" t="s">
        <v>16</v>
      </c>
      <c r="C2" s="42" t="s">
        <v>67</v>
      </c>
      <c r="D2" s="91"/>
      <c r="E2" s="92"/>
      <c r="F2" s="93"/>
    </row>
    <row r="3" spans="1:9" s="95" customFormat="1" ht="15" hidden="1" customHeight="1">
      <c r="B3" s="10" t="s">
        <v>68</v>
      </c>
      <c r="C3" s="139" t="s">
        <v>69</v>
      </c>
      <c r="D3" s="139"/>
      <c r="E3" s="139"/>
      <c r="F3" s="139"/>
      <c r="G3" s="96"/>
      <c r="H3" s="94"/>
    </row>
    <row r="4" spans="1:9" s="95" customFormat="1" ht="12.75" hidden="1" customHeight="1">
      <c r="B4" s="10"/>
      <c r="C4" s="139" t="s">
        <v>70</v>
      </c>
      <c r="D4" s="139"/>
      <c r="E4" s="61"/>
      <c r="F4" s="61"/>
      <c r="G4" s="96"/>
      <c r="H4" s="94"/>
    </row>
    <row r="5" spans="1:9" s="95" customFormat="1" hidden="1">
      <c r="B5" s="10" t="s">
        <v>57</v>
      </c>
      <c r="C5" s="139" t="s">
        <v>71</v>
      </c>
      <c r="D5" s="139"/>
      <c r="E5" s="139"/>
      <c r="F5" s="139"/>
      <c r="G5" s="96"/>
      <c r="H5" s="94"/>
    </row>
    <row r="6" spans="1:9" s="95" customFormat="1" hidden="1">
      <c r="B6" s="10" t="s">
        <v>17</v>
      </c>
      <c r="C6" s="143" t="s">
        <v>117</v>
      </c>
      <c r="D6" s="143"/>
      <c r="E6" s="143"/>
      <c r="F6" s="143"/>
      <c r="G6" s="96"/>
      <c r="H6" s="94"/>
    </row>
    <row r="7" spans="1:9" s="95" customFormat="1" hidden="1">
      <c r="B7" s="10" t="s">
        <v>18</v>
      </c>
      <c r="C7" s="11" t="s">
        <v>123</v>
      </c>
      <c r="D7" s="11"/>
      <c r="E7" s="11"/>
      <c r="F7" s="11"/>
      <c r="G7" s="96"/>
      <c r="H7" s="94"/>
    </row>
    <row r="8" spans="1:9" s="95" customFormat="1" ht="64.5" hidden="1" customHeight="1">
      <c r="C8" s="11"/>
      <c r="D8" s="150" t="s">
        <v>189</v>
      </c>
      <c r="E8" s="150"/>
      <c r="F8" s="150"/>
      <c r="G8" s="150"/>
      <c r="H8" s="150"/>
    </row>
    <row r="9" spans="1:9" s="5" customFormat="1" ht="9.9499999999999993" hidden="1" customHeight="1">
      <c r="B9" s="6"/>
      <c r="C9" s="6"/>
      <c r="D9" s="1"/>
      <c r="E9" s="6"/>
      <c r="F9" s="12"/>
      <c r="G9" s="15"/>
      <c r="H9" s="19"/>
      <c r="I9" s="1"/>
    </row>
    <row r="10" spans="1:9" s="23" customFormat="1" ht="32.1" customHeight="1" thickBot="1">
      <c r="B10" s="60" t="s">
        <v>0</v>
      </c>
      <c r="C10" s="60" t="s">
        <v>4</v>
      </c>
      <c r="D10" s="60" t="s">
        <v>2</v>
      </c>
      <c r="E10" s="60" t="s">
        <v>5</v>
      </c>
      <c r="F10" s="60" t="s">
        <v>1</v>
      </c>
      <c r="G10" s="60" t="s">
        <v>6</v>
      </c>
      <c r="H10" s="60" t="s">
        <v>13</v>
      </c>
      <c r="I10" s="60" t="s">
        <v>3</v>
      </c>
    </row>
    <row r="11" spans="1:9" s="7" customFormat="1" ht="15">
      <c r="B11" s="8"/>
      <c r="C11" s="8"/>
      <c r="D11" s="9"/>
      <c r="E11" s="8"/>
      <c r="F11" s="13"/>
      <c r="G11" s="16"/>
      <c r="H11" s="20"/>
      <c r="I11" s="9"/>
    </row>
    <row r="12" spans="1:9">
      <c r="B12" s="57"/>
      <c r="C12" s="58"/>
      <c r="D12" s="58" t="s">
        <v>7</v>
      </c>
      <c r="E12" s="58"/>
      <c r="F12" s="149" t="s">
        <v>10</v>
      </c>
      <c r="G12" s="149"/>
      <c r="H12" s="89">
        <f>SUM(H16:H35)</f>
        <v>0</v>
      </c>
      <c r="I12" s="59"/>
    </row>
    <row r="13" spans="1:9" s="97" customFormat="1">
      <c r="B13" s="34"/>
      <c r="C13" s="34"/>
      <c r="D13" s="3"/>
      <c r="E13" s="34"/>
      <c r="F13" s="93"/>
    </row>
    <row r="14" spans="1:9">
      <c r="B14" s="52"/>
      <c r="C14" s="52"/>
      <c r="D14" s="52" t="s">
        <v>8</v>
      </c>
      <c r="E14" s="52"/>
      <c r="F14" s="52"/>
      <c r="G14" s="52"/>
      <c r="H14" s="52"/>
      <c r="I14" s="52"/>
    </row>
    <row r="15" spans="1:9">
      <c r="D15" s="2"/>
      <c r="G15" s="90"/>
      <c r="H15" s="97"/>
      <c r="I15" s="97"/>
    </row>
    <row r="16" spans="1:9" s="10" customFormat="1" ht="51">
      <c r="A16" s="99"/>
      <c r="B16" s="32" t="s">
        <v>158</v>
      </c>
      <c r="C16" s="32"/>
      <c r="D16" s="100" t="s">
        <v>58</v>
      </c>
      <c r="E16" s="107" t="s">
        <v>21</v>
      </c>
      <c r="F16" s="101">
        <v>242</v>
      </c>
      <c r="G16" s="124"/>
      <c r="H16" s="103">
        <f>F16*G16</f>
        <v>0</v>
      </c>
      <c r="I16" s="99"/>
    </row>
    <row r="17" spans="1:9" s="10" customFormat="1">
      <c r="A17" s="99"/>
      <c r="B17" s="32"/>
      <c r="C17" s="32"/>
      <c r="D17" s="100"/>
      <c r="E17" s="107"/>
      <c r="F17" s="101"/>
      <c r="G17" s="124"/>
      <c r="H17" s="103"/>
      <c r="I17" s="99"/>
    </row>
    <row r="18" spans="1:9" s="10" customFormat="1" ht="38.25">
      <c r="A18" s="99"/>
      <c r="B18" s="32" t="s">
        <v>159</v>
      </c>
      <c r="C18" s="32"/>
      <c r="D18" s="100" t="s">
        <v>27</v>
      </c>
      <c r="E18" s="29" t="s">
        <v>19</v>
      </c>
      <c r="F18" s="101">
        <v>17</v>
      </c>
      <c r="G18" s="124"/>
      <c r="H18" s="103">
        <f>F18*G18</f>
        <v>0</v>
      </c>
      <c r="I18" s="99"/>
    </row>
    <row r="19" spans="1:9" s="10" customFormat="1">
      <c r="A19" s="99"/>
      <c r="B19" s="32"/>
      <c r="C19" s="32"/>
      <c r="D19" s="100"/>
      <c r="E19" s="29"/>
      <c r="F19" s="101"/>
      <c r="G19" s="124"/>
      <c r="H19" s="103"/>
      <c r="I19" s="99"/>
    </row>
    <row r="20" spans="1:9" s="10" customFormat="1" ht="38.25">
      <c r="A20" s="99"/>
      <c r="B20" s="32" t="s">
        <v>160</v>
      </c>
      <c r="C20" s="32"/>
      <c r="D20" s="100" t="s">
        <v>28</v>
      </c>
      <c r="E20" s="107" t="s">
        <v>19</v>
      </c>
      <c r="F20" s="101">
        <v>2</v>
      </c>
      <c r="G20" s="124"/>
      <c r="H20" s="103">
        <f>F20*G20</f>
        <v>0</v>
      </c>
      <c r="I20" s="99"/>
    </row>
    <row r="21" spans="1:9" s="10" customFormat="1">
      <c r="A21" s="99"/>
      <c r="B21" s="32"/>
      <c r="C21" s="32"/>
      <c r="D21" s="100"/>
      <c r="E21" s="107"/>
      <c r="F21" s="101"/>
      <c r="G21" s="102"/>
      <c r="H21" s="103"/>
      <c r="I21" s="99"/>
    </row>
    <row r="22" spans="1:9" s="10" customFormat="1">
      <c r="A22" s="99"/>
      <c r="B22" s="52"/>
      <c r="C22" s="52"/>
      <c r="D22" s="52" t="s">
        <v>39</v>
      </c>
      <c r="E22" s="52"/>
      <c r="F22" s="52"/>
      <c r="G22" s="52"/>
      <c r="H22" s="52"/>
      <c r="I22" s="52"/>
    </row>
    <row r="23" spans="1:9" s="10" customFormat="1">
      <c r="A23" s="99"/>
      <c r="B23" s="32"/>
      <c r="C23" s="32"/>
      <c r="D23" s="100"/>
      <c r="E23" s="107"/>
      <c r="F23" s="101"/>
      <c r="G23" s="102"/>
      <c r="H23" s="103"/>
      <c r="I23" s="99"/>
    </row>
    <row r="24" spans="1:9" s="10" customFormat="1" ht="63.75">
      <c r="A24" s="99"/>
      <c r="B24" s="32" t="s">
        <v>161</v>
      </c>
      <c r="C24" s="32"/>
      <c r="D24" s="100" t="s">
        <v>82</v>
      </c>
      <c r="E24" s="29" t="s">
        <v>19</v>
      </c>
      <c r="F24" s="101">
        <v>1</v>
      </c>
      <c r="G24" s="124"/>
      <c r="H24" s="103">
        <f>F24*G24</f>
        <v>0</v>
      </c>
      <c r="I24" s="99"/>
    </row>
    <row r="25" spans="1:9" s="10" customFormat="1">
      <c r="A25" s="99"/>
      <c r="B25" s="32"/>
      <c r="C25" s="32"/>
      <c r="D25" s="100"/>
      <c r="E25" s="29"/>
      <c r="F25" s="101"/>
      <c r="G25" s="124"/>
      <c r="H25" s="103"/>
      <c r="I25" s="99"/>
    </row>
    <row r="26" spans="1:9" s="10" customFormat="1" ht="63.75">
      <c r="A26" s="99"/>
      <c r="B26" s="32" t="s">
        <v>162</v>
      </c>
      <c r="C26" s="32"/>
      <c r="D26" s="62" t="s">
        <v>72</v>
      </c>
      <c r="E26" s="29" t="s">
        <v>19</v>
      </c>
      <c r="F26" s="101">
        <v>5</v>
      </c>
      <c r="G26" s="124"/>
      <c r="H26" s="103">
        <f>F26*G26</f>
        <v>0</v>
      </c>
      <c r="I26" s="99"/>
    </row>
    <row r="27" spans="1:9" s="10" customFormat="1">
      <c r="A27" s="99"/>
      <c r="B27" s="32"/>
      <c r="C27" s="32"/>
      <c r="D27" s="62"/>
      <c r="E27" s="29"/>
      <c r="F27" s="101"/>
      <c r="G27" s="124"/>
      <c r="H27" s="103"/>
      <c r="I27" s="99"/>
    </row>
    <row r="28" spans="1:9" s="10" customFormat="1">
      <c r="A28" s="99"/>
      <c r="B28" s="32" t="s">
        <v>163</v>
      </c>
      <c r="C28" s="32"/>
      <c r="D28" s="100" t="s">
        <v>73</v>
      </c>
      <c r="E28" s="107" t="s">
        <v>21</v>
      </c>
      <c r="F28" s="101">
        <v>15</v>
      </c>
      <c r="G28" s="124"/>
      <c r="H28" s="103">
        <f>F28*G28</f>
        <v>0</v>
      </c>
      <c r="I28" s="99"/>
    </row>
    <row r="29" spans="1:9" s="10" customFormat="1">
      <c r="A29" s="99"/>
      <c r="B29" s="32"/>
      <c r="C29" s="32"/>
      <c r="D29" s="100"/>
      <c r="E29" s="107"/>
      <c r="F29" s="101"/>
      <c r="G29" s="124"/>
      <c r="H29" s="103"/>
      <c r="I29" s="99"/>
    </row>
    <row r="30" spans="1:9" s="92" customFormat="1">
      <c r="A30" s="122"/>
      <c r="B30" s="39" t="s">
        <v>164</v>
      </c>
      <c r="C30" s="39"/>
      <c r="D30" s="100" t="s">
        <v>133</v>
      </c>
      <c r="E30" s="121" t="s">
        <v>21</v>
      </c>
      <c r="F30" s="101">
        <v>360</v>
      </c>
      <c r="G30" s="135"/>
      <c r="H30" s="103">
        <f>F30*G30</f>
        <v>0</v>
      </c>
      <c r="I30" s="122"/>
    </row>
    <row r="31" spans="1:9" s="10" customFormat="1">
      <c r="A31" s="99"/>
      <c r="B31" s="32"/>
      <c r="C31" s="32"/>
      <c r="D31" s="100"/>
      <c r="E31" s="107"/>
      <c r="F31" s="101"/>
      <c r="G31" s="124"/>
      <c r="H31" s="103"/>
      <c r="I31" s="99"/>
    </row>
    <row r="32" spans="1:9" s="10" customFormat="1" ht="25.5">
      <c r="A32" s="99"/>
      <c r="B32" s="32" t="s">
        <v>165</v>
      </c>
      <c r="C32" s="32"/>
      <c r="D32" s="100" t="s">
        <v>83</v>
      </c>
      <c r="E32" s="107" t="s">
        <v>20</v>
      </c>
      <c r="F32" s="101">
        <v>315</v>
      </c>
      <c r="G32" s="124"/>
      <c r="H32" s="103">
        <f>F32*G32</f>
        <v>0</v>
      </c>
      <c r="I32" s="99"/>
    </row>
    <row r="33" spans="1:9" s="10" customFormat="1">
      <c r="A33" s="99"/>
      <c r="B33" s="32"/>
      <c r="C33" s="32"/>
      <c r="D33" s="100"/>
      <c r="E33" s="107"/>
      <c r="F33" s="101"/>
      <c r="G33" s="124"/>
      <c r="H33" s="103"/>
      <c r="I33" s="99"/>
    </row>
    <row r="34" spans="1:9" s="10" customFormat="1" ht="38.25">
      <c r="A34" s="99"/>
      <c r="B34" s="32" t="s">
        <v>166</v>
      </c>
      <c r="C34" s="32"/>
      <c r="D34" s="100" t="s">
        <v>53</v>
      </c>
      <c r="E34" s="29"/>
      <c r="F34" s="101"/>
      <c r="G34" s="124"/>
      <c r="H34" s="103"/>
      <c r="I34" s="99"/>
    </row>
    <row r="35" spans="1:9" s="10" customFormat="1">
      <c r="A35" s="99"/>
      <c r="B35" s="32"/>
      <c r="C35" s="32"/>
      <c r="D35" s="100" t="s">
        <v>122</v>
      </c>
      <c r="E35" s="29" t="s">
        <v>21</v>
      </c>
      <c r="F35" s="101">
        <v>150</v>
      </c>
      <c r="G35" s="124"/>
      <c r="H35" s="103">
        <f>F35*G35</f>
        <v>0</v>
      </c>
      <c r="I35" s="99"/>
    </row>
    <row r="36" spans="1:9" s="7" customFormat="1" ht="15">
      <c r="B36" s="8"/>
      <c r="C36" s="8"/>
      <c r="D36" s="9"/>
      <c r="E36" s="8"/>
      <c r="F36" s="13"/>
      <c r="G36" s="16"/>
      <c r="H36" s="20"/>
      <c r="I36" s="9"/>
    </row>
    <row r="37" spans="1:9">
      <c r="A37" s="108"/>
      <c r="B37" s="57"/>
      <c r="C37" s="58"/>
      <c r="D37" s="58" t="s">
        <v>9</v>
      </c>
      <c r="E37" s="149" t="s">
        <v>11</v>
      </c>
      <c r="F37" s="149"/>
      <c r="G37" s="149"/>
      <c r="H37" s="89">
        <f>+SUM(H38:H61)</f>
        <v>0</v>
      </c>
      <c r="I37" s="59"/>
    </row>
    <row r="38" spans="1:9" s="97" customFormat="1">
      <c r="A38" s="109"/>
      <c r="B38" s="110"/>
      <c r="C38" s="110"/>
      <c r="D38" s="4"/>
      <c r="E38" s="110"/>
      <c r="F38" s="93"/>
      <c r="G38" s="18"/>
      <c r="H38" s="22"/>
      <c r="I38" s="35"/>
    </row>
    <row r="39" spans="1:9" s="92" customFormat="1" ht="51">
      <c r="B39" s="34" t="s">
        <v>146</v>
      </c>
      <c r="C39" s="39"/>
      <c r="D39" s="100" t="s">
        <v>141</v>
      </c>
      <c r="E39" s="39" t="s">
        <v>22</v>
      </c>
      <c r="F39" s="93">
        <v>328</v>
      </c>
      <c r="G39" s="111"/>
      <c r="H39" s="105">
        <f>F39*G39</f>
        <v>0</v>
      </c>
    </row>
    <row r="40" spans="1:9" s="92" customFormat="1">
      <c r="A40" s="109"/>
      <c r="B40" s="110"/>
      <c r="C40" s="110"/>
      <c r="D40" s="4"/>
      <c r="E40" s="110"/>
      <c r="F40" s="93"/>
      <c r="G40" s="18"/>
      <c r="H40" s="22"/>
      <c r="I40" s="35"/>
    </row>
    <row r="41" spans="1:9" s="92" customFormat="1" ht="51">
      <c r="B41" s="34" t="s">
        <v>145</v>
      </c>
      <c r="C41" s="39"/>
      <c r="D41" s="100" t="s">
        <v>140</v>
      </c>
      <c r="E41" s="39" t="s">
        <v>22</v>
      </c>
      <c r="F41" s="93">
        <v>82</v>
      </c>
      <c r="G41" s="111"/>
      <c r="H41" s="105">
        <f>F41*G41</f>
        <v>0</v>
      </c>
    </row>
    <row r="42" spans="1:9" s="10" customFormat="1">
      <c r="B42" s="29"/>
      <c r="C42" s="32"/>
      <c r="D42" s="100"/>
      <c r="E42" s="32"/>
      <c r="F42" s="93"/>
      <c r="G42" s="111"/>
      <c r="H42" s="105"/>
      <c r="I42" s="46"/>
    </row>
    <row r="43" spans="1:9" s="10" customFormat="1" ht="38.25">
      <c r="B43" s="29" t="s">
        <v>147</v>
      </c>
      <c r="C43" s="32"/>
      <c r="D43" s="100" t="s">
        <v>29</v>
      </c>
      <c r="E43" s="32" t="s">
        <v>20</v>
      </c>
      <c r="F43" s="93">
        <v>315</v>
      </c>
      <c r="G43" s="111"/>
      <c r="H43" s="105">
        <f t="shared" ref="H43:H51" si="0">F43*G43</f>
        <v>0</v>
      </c>
    </row>
    <row r="44" spans="1:9" s="10" customFormat="1">
      <c r="B44" s="29"/>
      <c r="C44" s="32"/>
      <c r="D44" s="100"/>
      <c r="E44" s="32"/>
      <c r="F44" s="93"/>
      <c r="G44" s="111"/>
      <c r="H44" s="105"/>
    </row>
    <row r="45" spans="1:9" s="10" customFormat="1" ht="63.75">
      <c r="B45" s="29" t="s">
        <v>148</v>
      </c>
      <c r="C45" s="32"/>
      <c r="D45" s="100" t="s">
        <v>30</v>
      </c>
      <c r="E45" s="32" t="s">
        <v>22</v>
      </c>
      <c r="F45" s="93">
        <v>35</v>
      </c>
      <c r="G45" s="111"/>
      <c r="H45" s="105">
        <f t="shared" si="0"/>
        <v>0</v>
      </c>
    </row>
    <row r="46" spans="1:9" s="10" customFormat="1">
      <c r="B46" s="29"/>
      <c r="C46" s="32"/>
      <c r="D46" s="100"/>
      <c r="E46" s="32"/>
      <c r="F46" s="93"/>
      <c r="G46" s="111"/>
      <c r="H46" s="105"/>
    </row>
    <row r="47" spans="1:9" s="10" customFormat="1" ht="63.75">
      <c r="B47" s="29" t="s">
        <v>149</v>
      </c>
      <c r="C47" s="32"/>
      <c r="D47" s="100" t="s">
        <v>76</v>
      </c>
      <c r="E47" s="32" t="s">
        <v>22</v>
      </c>
      <c r="F47" s="93">
        <v>100</v>
      </c>
      <c r="G47" s="111"/>
      <c r="H47" s="105">
        <f>F47*G47</f>
        <v>0</v>
      </c>
    </row>
    <row r="48" spans="1:9" s="10" customFormat="1">
      <c r="B48" s="29"/>
      <c r="C48" s="32"/>
      <c r="D48" s="100"/>
      <c r="E48" s="32"/>
      <c r="F48" s="93"/>
      <c r="G48" s="111"/>
      <c r="H48" s="105"/>
    </row>
    <row r="49" spans="1:9" s="10" customFormat="1" ht="76.5">
      <c r="B49" s="29" t="s">
        <v>150</v>
      </c>
      <c r="C49" s="32"/>
      <c r="D49" s="100" t="s">
        <v>66</v>
      </c>
      <c r="E49" s="32" t="s">
        <v>22</v>
      </c>
      <c r="F49" s="93">
        <v>295</v>
      </c>
      <c r="G49" s="111"/>
      <c r="H49" s="105">
        <f t="shared" si="0"/>
        <v>0</v>
      </c>
      <c r="I49" s="54" t="s">
        <v>129</v>
      </c>
    </row>
    <row r="50" spans="1:9" s="10" customFormat="1">
      <c r="B50" s="29"/>
      <c r="C50" s="32"/>
      <c r="D50" s="100"/>
      <c r="E50" s="32"/>
      <c r="F50" s="93"/>
      <c r="G50" s="111"/>
      <c r="H50" s="105"/>
      <c r="I50" s="54"/>
    </row>
    <row r="51" spans="1:9" s="10" customFormat="1" ht="38.25">
      <c r="B51" s="29" t="s">
        <v>151</v>
      </c>
      <c r="C51" s="32"/>
      <c r="D51" s="100" t="s">
        <v>137</v>
      </c>
      <c r="E51" s="32" t="s">
        <v>22</v>
      </c>
      <c r="F51" s="93">
        <v>430</v>
      </c>
      <c r="G51" s="111"/>
      <c r="H51" s="105">
        <f t="shared" si="0"/>
        <v>0</v>
      </c>
    </row>
    <row r="52" spans="1:9" s="10" customFormat="1">
      <c r="B52" s="29"/>
      <c r="C52" s="32"/>
      <c r="D52" s="100"/>
      <c r="E52" s="32"/>
      <c r="F52" s="93"/>
      <c r="G52" s="111"/>
      <c r="H52" s="105"/>
    </row>
    <row r="53" spans="1:9" s="10" customFormat="1" ht="38.25">
      <c r="B53" s="29" t="s">
        <v>152</v>
      </c>
      <c r="C53" s="32"/>
      <c r="D53" s="100" t="s">
        <v>42</v>
      </c>
      <c r="E53" s="32" t="s">
        <v>25</v>
      </c>
      <c r="F53" s="93">
        <v>18</v>
      </c>
      <c r="G53" s="111"/>
      <c r="H53" s="105">
        <f>F53*G53</f>
        <v>0</v>
      </c>
    </row>
    <row r="54" spans="1:9" s="10" customFormat="1">
      <c r="B54" s="29"/>
      <c r="C54" s="32"/>
      <c r="D54" s="100"/>
      <c r="E54" s="32"/>
      <c r="F54" s="93"/>
      <c r="G54" s="111"/>
      <c r="H54" s="105"/>
    </row>
    <row r="55" spans="1:9" s="10" customFormat="1">
      <c r="B55" s="29" t="s">
        <v>153</v>
      </c>
      <c r="C55" s="32"/>
      <c r="D55" s="100" t="s">
        <v>43</v>
      </c>
      <c r="E55" s="32" t="s">
        <v>25</v>
      </c>
      <c r="F55" s="93">
        <v>4</v>
      </c>
      <c r="G55" s="111"/>
      <c r="H55" s="105">
        <f>F55*G55</f>
        <v>0</v>
      </c>
    </row>
    <row r="56" spans="1:9" s="10" customFormat="1">
      <c r="B56" s="29"/>
      <c r="C56" s="32"/>
      <c r="D56" s="100"/>
      <c r="E56" s="32"/>
      <c r="F56" s="93"/>
      <c r="G56" s="111"/>
      <c r="H56" s="105"/>
    </row>
    <row r="57" spans="1:9" s="10" customFormat="1" ht="38.25">
      <c r="B57" s="29" t="s">
        <v>154</v>
      </c>
      <c r="C57" s="32"/>
      <c r="D57" s="100" t="s">
        <v>45</v>
      </c>
      <c r="E57" s="32" t="s">
        <v>25</v>
      </c>
      <c r="F57" s="93">
        <v>4</v>
      </c>
      <c r="G57" s="111"/>
      <c r="H57" s="105">
        <f>F57*G57</f>
        <v>0</v>
      </c>
    </row>
    <row r="58" spans="1:9" s="10" customFormat="1">
      <c r="B58" s="29"/>
      <c r="C58" s="32"/>
      <c r="D58" s="100"/>
      <c r="E58" s="32"/>
      <c r="F58" s="93"/>
      <c r="G58" s="111"/>
      <c r="H58" s="105"/>
    </row>
    <row r="59" spans="1:9" s="10" customFormat="1" ht="38.25">
      <c r="B59" s="29" t="s">
        <v>155</v>
      </c>
      <c r="C59" s="32"/>
      <c r="D59" s="38" t="s">
        <v>44</v>
      </c>
      <c r="E59" s="32" t="s">
        <v>25</v>
      </c>
      <c r="F59" s="93">
        <v>3</v>
      </c>
      <c r="G59" s="111"/>
      <c r="H59" s="105">
        <f>F59*G59</f>
        <v>0</v>
      </c>
    </row>
    <row r="60" spans="1:9" s="10" customFormat="1">
      <c r="B60" s="29"/>
      <c r="C60" s="32"/>
      <c r="D60" s="38"/>
      <c r="E60" s="32"/>
      <c r="F60" s="93"/>
      <c r="G60" s="111"/>
      <c r="H60" s="105"/>
    </row>
    <row r="61" spans="1:9" s="10" customFormat="1" ht="25.5">
      <c r="B61" s="32" t="s">
        <v>156</v>
      </c>
      <c r="C61" s="32"/>
      <c r="D61" s="112" t="s">
        <v>41</v>
      </c>
      <c r="E61" s="32" t="s">
        <v>21</v>
      </c>
      <c r="F61" s="113">
        <v>242</v>
      </c>
      <c r="G61" s="126"/>
      <c r="H61" s="105">
        <f>F61*G61</f>
        <v>0</v>
      </c>
    </row>
    <row r="62" spans="1:9" s="97" customFormat="1">
      <c r="A62" s="109"/>
      <c r="B62" s="110"/>
      <c r="C62" s="110"/>
      <c r="D62" s="114"/>
      <c r="E62" s="110"/>
      <c r="F62" s="115"/>
      <c r="G62" s="111"/>
      <c r="H62" s="116"/>
      <c r="I62" s="35"/>
    </row>
    <row r="63" spans="1:9" s="97" customFormat="1">
      <c r="B63" s="57"/>
      <c r="C63" s="58"/>
      <c r="D63" s="58" t="s">
        <v>191</v>
      </c>
      <c r="E63" s="58"/>
      <c r="F63" s="149" t="s">
        <v>192</v>
      </c>
      <c r="G63" s="149"/>
      <c r="H63" s="123">
        <f>SUM(H65:H105)</f>
        <v>0</v>
      </c>
      <c r="I63" s="59"/>
    </row>
    <row r="64" spans="1:9" s="97" customFormat="1">
      <c r="B64" s="34"/>
      <c r="C64" s="34"/>
      <c r="D64" s="3"/>
      <c r="E64" s="34"/>
      <c r="F64" s="98"/>
      <c r="G64" s="17"/>
      <c r="H64" s="105"/>
      <c r="I64" s="35"/>
    </row>
    <row r="65" spans="2:9" s="97" customFormat="1" ht="51">
      <c r="B65" s="39" t="s">
        <v>167</v>
      </c>
      <c r="C65" s="39"/>
      <c r="D65" s="100" t="s">
        <v>209</v>
      </c>
      <c r="E65" s="34"/>
      <c r="F65" s="93"/>
      <c r="G65" s="137"/>
      <c r="H65" s="105"/>
      <c r="I65" s="117" t="s">
        <v>118</v>
      </c>
    </row>
    <row r="66" spans="2:9" s="97" customFormat="1">
      <c r="B66" s="39"/>
      <c r="C66" s="39"/>
      <c r="D66" s="100" t="s">
        <v>208</v>
      </c>
      <c r="E66" s="34" t="s">
        <v>21</v>
      </c>
      <c r="F66" s="93">
        <v>242</v>
      </c>
      <c r="G66" s="111"/>
      <c r="H66" s="105">
        <f>F66*G66</f>
        <v>0</v>
      </c>
      <c r="I66" s="35"/>
    </row>
    <row r="67" spans="2:9" s="97" customFormat="1">
      <c r="B67" s="34"/>
      <c r="C67" s="34"/>
      <c r="D67" s="3"/>
      <c r="E67" s="34"/>
      <c r="F67" s="93"/>
      <c r="G67" s="18"/>
      <c r="H67" s="105"/>
      <c r="I67" s="35"/>
    </row>
    <row r="68" spans="2:9" s="97" customFormat="1" ht="51">
      <c r="B68" s="32" t="s">
        <v>168</v>
      </c>
      <c r="C68" s="32"/>
      <c r="D68" s="100" t="s">
        <v>193</v>
      </c>
      <c r="E68" s="34"/>
      <c r="F68" s="93"/>
      <c r="G68" s="18"/>
      <c r="H68" s="105"/>
      <c r="I68" s="35"/>
    </row>
    <row r="69" spans="2:9" s="97" customFormat="1">
      <c r="B69" s="32"/>
      <c r="C69" s="32"/>
      <c r="D69" s="100" t="s">
        <v>32</v>
      </c>
      <c r="E69" s="34" t="s">
        <v>19</v>
      </c>
      <c r="F69" s="98">
        <v>3</v>
      </c>
      <c r="G69" s="126"/>
      <c r="H69" s="105">
        <f>F69*G69</f>
        <v>0</v>
      </c>
      <c r="I69" s="35"/>
    </row>
    <row r="70" spans="2:9" s="97" customFormat="1">
      <c r="B70" s="34"/>
      <c r="C70" s="34"/>
      <c r="D70" s="100" t="s">
        <v>31</v>
      </c>
      <c r="E70" s="34" t="s">
        <v>19</v>
      </c>
      <c r="F70" s="93">
        <v>1</v>
      </c>
      <c r="G70" s="111"/>
      <c r="H70" s="105">
        <f>F70*G70</f>
        <v>0</v>
      </c>
      <c r="I70" s="35"/>
    </row>
    <row r="71" spans="2:9" s="97" customFormat="1">
      <c r="B71" s="34"/>
      <c r="C71" s="34"/>
      <c r="D71" s="100"/>
      <c r="E71" s="34"/>
      <c r="F71" s="98"/>
      <c r="G71" s="126"/>
      <c r="H71" s="105"/>
      <c r="I71" s="35"/>
    </row>
    <row r="72" spans="2:9" s="97" customFormat="1">
      <c r="B72" s="34"/>
      <c r="C72" s="34"/>
      <c r="D72" s="100" t="s">
        <v>34</v>
      </c>
      <c r="E72" s="34" t="s">
        <v>33</v>
      </c>
      <c r="F72" s="93">
        <v>3</v>
      </c>
      <c r="G72" s="111"/>
      <c r="H72" s="105">
        <f>F72*G72</f>
        <v>0</v>
      </c>
      <c r="I72" s="35"/>
    </row>
    <row r="73" spans="2:9" s="97" customFormat="1">
      <c r="B73" s="34"/>
      <c r="C73" s="34"/>
      <c r="D73" s="100"/>
      <c r="E73" s="34"/>
      <c r="F73" s="93"/>
      <c r="G73" s="111"/>
      <c r="H73" s="105"/>
      <c r="I73" s="35"/>
    </row>
    <row r="74" spans="2:9" s="97" customFormat="1" ht="51">
      <c r="B74" s="34"/>
      <c r="C74" s="34"/>
      <c r="D74" s="100" t="s">
        <v>106</v>
      </c>
      <c r="E74" s="34" t="s">
        <v>33</v>
      </c>
      <c r="F74" s="93">
        <v>1</v>
      </c>
      <c r="G74" s="111"/>
      <c r="H74" s="105">
        <f>F74*G74</f>
        <v>0</v>
      </c>
      <c r="I74" s="53" t="s">
        <v>119</v>
      </c>
    </row>
    <row r="75" spans="2:9" s="97" customFormat="1">
      <c r="B75" s="34"/>
      <c r="C75" s="34"/>
      <c r="D75" s="100"/>
      <c r="E75" s="34"/>
      <c r="F75" s="98"/>
      <c r="G75" s="127"/>
      <c r="H75" s="105"/>
      <c r="I75" s="35"/>
    </row>
    <row r="76" spans="2:9" s="97" customFormat="1" ht="38.25">
      <c r="B76" s="32" t="s">
        <v>169</v>
      </c>
      <c r="C76" s="32"/>
      <c r="D76" s="100" t="s">
        <v>210</v>
      </c>
      <c r="E76" s="34"/>
      <c r="F76" s="98"/>
      <c r="G76" s="127"/>
      <c r="H76" s="105"/>
      <c r="I76" s="35"/>
    </row>
    <row r="77" spans="2:9" s="97" customFormat="1">
      <c r="B77" s="34"/>
      <c r="C77" s="34"/>
      <c r="D77" s="100" t="s">
        <v>60</v>
      </c>
      <c r="E77" s="34" t="s">
        <v>19</v>
      </c>
      <c r="F77" s="93">
        <v>2</v>
      </c>
      <c r="G77" s="111"/>
      <c r="H77" s="105">
        <f>F77*G77</f>
        <v>0</v>
      </c>
      <c r="I77" s="35"/>
    </row>
    <row r="78" spans="2:9" s="97" customFormat="1">
      <c r="B78" s="34"/>
      <c r="C78" s="34"/>
      <c r="D78" s="100"/>
      <c r="E78" s="34"/>
      <c r="F78" s="93"/>
      <c r="G78" s="111"/>
      <c r="H78" s="105"/>
      <c r="I78" s="35"/>
    </row>
    <row r="79" spans="2:9" s="97" customFormat="1" ht="38.25">
      <c r="B79" s="32" t="s">
        <v>170</v>
      </c>
      <c r="C79" s="32"/>
      <c r="D79" s="100" t="s">
        <v>194</v>
      </c>
      <c r="E79" s="34"/>
      <c r="F79" s="98"/>
      <c r="G79" s="127"/>
      <c r="H79" s="105"/>
      <c r="I79" s="35"/>
    </row>
    <row r="80" spans="2:9" s="97" customFormat="1">
      <c r="B80" s="32"/>
      <c r="C80" s="32"/>
      <c r="D80" s="100" t="s">
        <v>107</v>
      </c>
      <c r="E80" s="34" t="s">
        <v>19</v>
      </c>
      <c r="F80" s="98">
        <v>1</v>
      </c>
      <c r="G80" s="126"/>
      <c r="H80" s="105">
        <f>F80*G80</f>
        <v>0</v>
      </c>
      <c r="I80" s="35"/>
    </row>
    <row r="81" spans="2:9" s="97" customFormat="1">
      <c r="B81" s="34"/>
      <c r="C81" s="34"/>
      <c r="D81" s="100" t="s">
        <v>77</v>
      </c>
      <c r="E81" s="34" t="s">
        <v>19</v>
      </c>
      <c r="F81" s="98">
        <v>3</v>
      </c>
      <c r="G81" s="126"/>
      <c r="H81" s="105">
        <f>F81*G81</f>
        <v>0</v>
      </c>
      <c r="I81" s="35"/>
    </row>
    <row r="82" spans="2:9" s="97" customFormat="1">
      <c r="B82" s="34"/>
      <c r="C82" s="34"/>
      <c r="D82" s="100" t="s">
        <v>65</v>
      </c>
      <c r="E82" s="34" t="s">
        <v>19</v>
      </c>
      <c r="F82" s="98">
        <v>1</v>
      </c>
      <c r="G82" s="126"/>
      <c r="H82" s="105">
        <f>F82*G82</f>
        <v>0</v>
      </c>
      <c r="I82" s="35"/>
    </row>
    <row r="83" spans="2:9" s="97" customFormat="1">
      <c r="B83" s="34"/>
      <c r="C83" s="34"/>
      <c r="D83" s="35"/>
      <c r="E83" s="34"/>
      <c r="F83" s="98"/>
      <c r="G83" s="126"/>
      <c r="H83" s="105"/>
      <c r="I83" s="35"/>
    </row>
    <row r="84" spans="2:9" s="97" customFormat="1" ht="25.5">
      <c r="B84" s="34"/>
      <c r="C84" s="34"/>
      <c r="D84" s="35" t="s">
        <v>61</v>
      </c>
      <c r="E84" s="34" t="s">
        <v>19</v>
      </c>
      <c r="F84" s="98">
        <v>5</v>
      </c>
      <c r="G84" s="126"/>
      <c r="H84" s="105">
        <f>F84*G84</f>
        <v>0</v>
      </c>
      <c r="I84" s="117" t="s">
        <v>118</v>
      </c>
    </row>
    <row r="85" spans="2:9" s="97" customFormat="1" ht="25.5">
      <c r="B85" s="34"/>
      <c r="C85" s="34"/>
      <c r="D85" s="35" t="s">
        <v>78</v>
      </c>
      <c r="E85" s="34" t="s">
        <v>19</v>
      </c>
      <c r="F85" s="98">
        <v>1</v>
      </c>
      <c r="G85" s="126"/>
      <c r="H85" s="105">
        <f>F85*G85</f>
        <v>0</v>
      </c>
      <c r="I85" s="117" t="s">
        <v>118</v>
      </c>
    </row>
    <row r="86" spans="2:9" s="97" customFormat="1">
      <c r="B86" s="34"/>
      <c r="C86" s="34"/>
      <c r="D86" s="35"/>
      <c r="E86" s="34"/>
      <c r="F86" s="98"/>
      <c r="G86" s="126"/>
      <c r="H86" s="105"/>
      <c r="I86" s="35"/>
    </row>
    <row r="87" spans="2:9" s="97" customFormat="1">
      <c r="B87" s="34"/>
      <c r="C87" s="34"/>
      <c r="D87" s="35" t="s">
        <v>35</v>
      </c>
      <c r="E87" s="34" t="s">
        <v>19</v>
      </c>
      <c r="F87" s="98">
        <v>3</v>
      </c>
      <c r="G87" s="126"/>
      <c r="H87" s="105">
        <f>F87*G87</f>
        <v>0</v>
      </c>
      <c r="I87" s="35"/>
    </row>
    <row r="88" spans="2:9" s="97" customFormat="1">
      <c r="B88" s="34"/>
      <c r="C88" s="34"/>
      <c r="D88" s="35"/>
      <c r="E88" s="34"/>
      <c r="F88" s="98"/>
      <c r="G88" s="126"/>
      <c r="H88" s="105"/>
      <c r="I88" s="35"/>
    </row>
    <row r="89" spans="2:9" s="97" customFormat="1">
      <c r="B89" s="34"/>
      <c r="C89" s="34"/>
      <c r="D89" s="35" t="s">
        <v>36</v>
      </c>
      <c r="E89" s="34" t="s">
        <v>19</v>
      </c>
      <c r="F89" s="93">
        <v>5</v>
      </c>
      <c r="G89" s="111"/>
      <c r="H89" s="105">
        <f>F89*G89</f>
        <v>0</v>
      </c>
      <c r="I89" s="35"/>
    </row>
    <row r="90" spans="2:9" s="97" customFormat="1">
      <c r="B90" s="34"/>
      <c r="C90" s="34"/>
      <c r="D90" s="35"/>
      <c r="E90" s="34"/>
      <c r="F90" s="93"/>
      <c r="G90" s="111"/>
      <c r="H90" s="105"/>
      <c r="I90" s="35"/>
    </row>
    <row r="91" spans="2:9" s="97" customFormat="1">
      <c r="B91" s="34"/>
      <c r="C91" s="34"/>
      <c r="D91" s="35" t="s">
        <v>108</v>
      </c>
      <c r="E91" s="34" t="s">
        <v>19</v>
      </c>
      <c r="F91" s="98">
        <v>1</v>
      </c>
      <c r="G91" s="126"/>
      <c r="H91" s="105">
        <f>F91*G91</f>
        <v>0</v>
      </c>
      <c r="I91" s="35"/>
    </row>
    <row r="92" spans="2:9" s="97" customFormat="1">
      <c r="B92" s="34"/>
      <c r="C92" s="34"/>
      <c r="D92" s="35" t="s">
        <v>37</v>
      </c>
      <c r="E92" s="34" t="s">
        <v>19</v>
      </c>
      <c r="F92" s="98">
        <v>3</v>
      </c>
      <c r="G92" s="126"/>
      <c r="H92" s="105">
        <f>F92*G92</f>
        <v>0</v>
      </c>
      <c r="I92" s="35"/>
    </row>
    <row r="93" spans="2:9" s="97" customFormat="1">
      <c r="B93" s="34"/>
      <c r="C93" s="34"/>
      <c r="D93" s="35"/>
      <c r="E93" s="34"/>
      <c r="F93" s="98"/>
      <c r="G93" s="126"/>
      <c r="H93" s="105"/>
      <c r="I93" s="35"/>
    </row>
    <row r="94" spans="2:9" s="97" customFormat="1" ht="25.5">
      <c r="B94" s="34"/>
      <c r="C94" s="34"/>
      <c r="D94" s="35" t="s">
        <v>38</v>
      </c>
      <c r="E94" s="34" t="s">
        <v>19</v>
      </c>
      <c r="F94" s="93">
        <v>3</v>
      </c>
      <c r="G94" s="111"/>
      <c r="H94" s="105">
        <f>F94*G94</f>
        <v>0</v>
      </c>
      <c r="I94" s="117" t="s">
        <v>118</v>
      </c>
    </row>
    <row r="95" spans="2:9" s="97" customFormat="1">
      <c r="B95" s="34"/>
      <c r="C95" s="34"/>
      <c r="D95" s="35"/>
      <c r="E95" s="34"/>
      <c r="F95" s="93"/>
      <c r="G95" s="111"/>
      <c r="H95" s="105"/>
      <c r="I95" s="35"/>
    </row>
    <row r="96" spans="2:9" s="97" customFormat="1">
      <c r="B96" s="34"/>
      <c r="C96" s="34"/>
      <c r="D96" s="35" t="s">
        <v>79</v>
      </c>
      <c r="E96" s="34" t="s">
        <v>19</v>
      </c>
      <c r="F96" s="93">
        <v>1</v>
      </c>
      <c r="G96" s="111"/>
      <c r="H96" s="105">
        <f>F96*G96</f>
        <v>0</v>
      </c>
      <c r="I96" s="35"/>
    </row>
    <row r="97" spans="2:9" s="97" customFormat="1">
      <c r="B97" s="34"/>
      <c r="C97" s="34"/>
      <c r="D97" s="35"/>
      <c r="E97" s="34"/>
      <c r="F97" s="98"/>
      <c r="G97" s="126"/>
      <c r="H97" s="105"/>
      <c r="I97" s="35"/>
    </row>
    <row r="98" spans="2:9" s="97" customFormat="1" ht="25.5">
      <c r="B98" s="39" t="s">
        <v>171</v>
      </c>
      <c r="C98" s="39"/>
      <c r="D98" s="35" t="s">
        <v>50</v>
      </c>
      <c r="E98" s="34"/>
      <c r="F98" s="93"/>
      <c r="G98" s="111"/>
      <c r="H98" s="105"/>
      <c r="I98" s="35"/>
    </row>
    <row r="99" spans="2:9" s="97" customFormat="1">
      <c r="B99" s="39"/>
      <c r="C99" s="39"/>
      <c r="D99" s="35" t="s">
        <v>64</v>
      </c>
      <c r="E99" s="34" t="s">
        <v>19</v>
      </c>
      <c r="F99" s="93">
        <v>1</v>
      </c>
      <c r="G99" s="111"/>
      <c r="H99" s="105">
        <f>SUM(F99*G99)</f>
        <v>0</v>
      </c>
    </row>
    <row r="100" spans="2:9" s="97" customFormat="1">
      <c r="B100" s="39"/>
      <c r="C100" s="39"/>
      <c r="D100" s="35"/>
      <c r="E100" s="34"/>
      <c r="F100" s="93"/>
      <c r="G100" s="111"/>
      <c r="H100" s="105"/>
    </row>
    <row r="101" spans="2:9" s="97" customFormat="1" ht="51">
      <c r="B101" s="39" t="s">
        <v>172</v>
      </c>
      <c r="C101" s="39"/>
      <c r="D101" s="100" t="s">
        <v>195</v>
      </c>
      <c r="E101" s="34"/>
      <c r="F101" s="93"/>
      <c r="G101" s="111"/>
      <c r="H101" s="105"/>
    </row>
    <row r="102" spans="2:9" s="97" customFormat="1">
      <c r="B102" s="39"/>
      <c r="C102" s="39"/>
      <c r="D102" s="100" t="s">
        <v>80</v>
      </c>
      <c r="E102" s="34" t="s">
        <v>19</v>
      </c>
      <c r="F102" s="93">
        <v>17</v>
      </c>
      <c r="G102" s="111"/>
      <c r="H102" s="105">
        <f>SUM(F102*G102)</f>
        <v>0</v>
      </c>
    </row>
    <row r="103" spans="2:9" s="97" customFormat="1">
      <c r="B103" s="39"/>
      <c r="C103" s="39"/>
      <c r="D103" s="100"/>
      <c r="E103" s="34"/>
      <c r="F103" s="93"/>
      <c r="G103" s="111"/>
      <c r="H103" s="105"/>
    </row>
    <row r="104" spans="2:9" s="97" customFormat="1" ht="38.25">
      <c r="B104" s="39" t="s">
        <v>173</v>
      </c>
      <c r="C104" s="39"/>
      <c r="D104" s="118" t="s">
        <v>196</v>
      </c>
      <c r="E104" s="88" t="s">
        <v>19</v>
      </c>
      <c r="F104" s="119">
        <v>17</v>
      </c>
      <c r="G104" s="111"/>
      <c r="H104" s="105">
        <f>F104*G104</f>
        <v>0</v>
      </c>
      <c r="I104" s="117" t="s">
        <v>121</v>
      </c>
    </row>
    <row r="105" spans="2:9" s="97" customFormat="1">
      <c r="B105" s="39"/>
      <c r="C105" s="39"/>
      <c r="D105" s="35"/>
      <c r="E105" s="34"/>
      <c r="F105" s="93"/>
      <c r="G105" s="111"/>
      <c r="H105" s="105"/>
      <c r="I105" s="35"/>
    </row>
    <row r="106" spans="2:9" s="97" customFormat="1">
      <c r="B106" s="39"/>
      <c r="C106" s="39"/>
      <c r="D106" s="44"/>
      <c r="E106" s="34"/>
      <c r="F106" s="93"/>
      <c r="G106" s="41"/>
      <c r="H106" s="105"/>
      <c r="I106" s="35"/>
    </row>
    <row r="107" spans="2:9" s="97" customFormat="1">
      <c r="B107" s="57"/>
      <c r="C107" s="58"/>
      <c r="D107" s="58" t="s">
        <v>197</v>
      </c>
      <c r="E107" s="149" t="s">
        <v>81</v>
      </c>
      <c r="F107" s="149"/>
      <c r="G107" s="149"/>
      <c r="H107" s="89">
        <f>SUM(H108:H122)</f>
        <v>0</v>
      </c>
      <c r="I107" s="59"/>
    </row>
    <row r="108" spans="2:9" s="97" customFormat="1">
      <c r="B108" s="63"/>
      <c r="C108" s="63"/>
      <c r="D108" s="63"/>
      <c r="E108" s="63"/>
      <c r="F108" s="64"/>
      <c r="G108" s="64"/>
      <c r="H108" s="64"/>
      <c r="I108" s="63"/>
    </row>
    <row r="109" spans="2:9" s="97" customFormat="1" ht="38.25">
      <c r="B109" s="32" t="s">
        <v>174</v>
      </c>
      <c r="C109" s="32"/>
      <c r="D109" s="100" t="s">
        <v>84</v>
      </c>
      <c r="E109" s="34" t="s">
        <v>20</v>
      </c>
      <c r="F109" s="98">
        <v>315</v>
      </c>
      <c r="G109" s="126"/>
      <c r="H109" s="105">
        <f t="shared" ref="H109:H115" si="1">F109*G109</f>
        <v>0</v>
      </c>
      <c r="I109" s="63"/>
    </row>
    <row r="110" spans="2:9" s="97" customFormat="1">
      <c r="B110" s="32"/>
      <c r="C110" s="32"/>
      <c r="D110" s="100"/>
      <c r="E110" s="34"/>
      <c r="F110" s="98"/>
      <c r="G110" s="126"/>
      <c r="H110" s="105"/>
      <c r="I110" s="63"/>
    </row>
    <row r="111" spans="2:9" s="97" customFormat="1">
      <c r="B111" s="32" t="s">
        <v>175</v>
      </c>
      <c r="C111" s="32"/>
      <c r="D111" s="100" t="s">
        <v>85</v>
      </c>
      <c r="E111" s="34" t="s">
        <v>20</v>
      </c>
      <c r="F111" s="98">
        <v>315</v>
      </c>
      <c r="G111" s="126"/>
      <c r="H111" s="105">
        <f>F111*G111</f>
        <v>0</v>
      </c>
      <c r="I111" s="63"/>
    </row>
    <row r="112" spans="2:9" s="97" customFormat="1">
      <c r="B112" s="32"/>
      <c r="C112" s="32"/>
      <c r="D112" s="100"/>
      <c r="E112" s="34"/>
      <c r="F112" s="98"/>
      <c r="G112" s="126"/>
      <c r="H112" s="105"/>
      <c r="I112" s="63"/>
    </row>
    <row r="113" spans="2:9" s="97" customFormat="1" ht="51">
      <c r="B113" s="32" t="s">
        <v>176</v>
      </c>
      <c r="C113" s="32"/>
      <c r="D113" s="100" t="s">
        <v>86</v>
      </c>
      <c r="E113" s="34" t="s">
        <v>20</v>
      </c>
      <c r="F113" s="98">
        <v>315</v>
      </c>
      <c r="G113" s="126"/>
      <c r="H113" s="105">
        <f t="shared" si="1"/>
        <v>0</v>
      </c>
      <c r="I113" s="63"/>
    </row>
    <row r="114" spans="2:9" s="97" customFormat="1">
      <c r="B114" s="32"/>
      <c r="C114" s="32"/>
      <c r="D114" s="100"/>
      <c r="E114" s="34"/>
      <c r="F114" s="98"/>
      <c r="G114" s="126"/>
      <c r="H114" s="105"/>
      <c r="I114" s="63"/>
    </row>
    <row r="115" spans="2:9" s="97" customFormat="1" ht="51">
      <c r="B115" s="32" t="s">
        <v>177</v>
      </c>
      <c r="C115" s="32"/>
      <c r="D115" s="100" t="s">
        <v>87</v>
      </c>
      <c r="E115" s="34" t="s">
        <v>22</v>
      </c>
      <c r="F115" s="98">
        <v>126</v>
      </c>
      <c r="G115" s="126"/>
      <c r="H115" s="105">
        <f t="shared" si="1"/>
        <v>0</v>
      </c>
      <c r="I115" s="63"/>
    </row>
    <row r="116" spans="2:9" s="97" customFormat="1">
      <c r="B116" s="32"/>
      <c r="C116" s="32"/>
      <c r="D116" s="100"/>
      <c r="E116" s="34"/>
      <c r="F116" s="98"/>
      <c r="G116" s="126"/>
      <c r="H116" s="105"/>
      <c r="I116" s="63"/>
    </row>
    <row r="117" spans="2:9" s="97" customFormat="1" ht="25.5">
      <c r="B117" s="32" t="s">
        <v>178</v>
      </c>
      <c r="C117" s="32"/>
      <c r="D117" s="100" t="s">
        <v>88</v>
      </c>
      <c r="E117" s="34" t="s">
        <v>22</v>
      </c>
      <c r="F117" s="98">
        <v>25</v>
      </c>
      <c r="G117" s="126"/>
      <c r="H117" s="105">
        <f>F117*G117</f>
        <v>0</v>
      </c>
      <c r="I117" s="63"/>
    </row>
    <row r="118" spans="2:9" s="97" customFormat="1">
      <c r="B118" s="32"/>
      <c r="C118" s="32"/>
      <c r="D118" s="100"/>
      <c r="E118" s="34"/>
      <c r="F118" s="98"/>
      <c r="G118" s="126"/>
      <c r="H118" s="105"/>
      <c r="I118" s="63"/>
    </row>
    <row r="119" spans="2:9" s="97" customFormat="1">
      <c r="B119" s="32" t="s">
        <v>179</v>
      </c>
      <c r="C119" s="32"/>
      <c r="D119" s="100" t="s">
        <v>89</v>
      </c>
      <c r="E119" s="34" t="s">
        <v>20</v>
      </c>
      <c r="F119" s="98">
        <v>242</v>
      </c>
      <c r="G119" s="126"/>
      <c r="H119" s="105">
        <f>F119*G119</f>
        <v>0</v>
      </c>
      <c r="I119" s="63"/>
    </row>
    <row r="120" spans="2:9" s="97" customFormat="1">
      <c r="B120" s="32"/>
      <c r="C120" s="32"/>
      <c r="D120" s="100"/>
      <c r="E120" s="34"/>
      <c r="F120" s="98"/>
      <c r="G120" s="126"/>
      <c r="H120" s="105"/>
      <c r="I120" s="63"/>
    </row>
    <row r="121" spans="2:9" s="97" customFormat="1">
      <c r="B121" s="32" t="s">
        <v>198</v>
      </c>
      <c r="C121" s="32"/>
      <c r="D121" s="100" t="s">
        <v>90</v>
      </c>
      <c r="E121" s="34" t="s">
        <v>20</v>
      </c>
      <c r="F121" s="98">
        <v>120</v>
      </c>
      <c r="G121" s="126"/>
      <c r="H121" s="105">
        <f>F121*G121</f>
        <v>0</v>
      </c>
      <c r="I121" s="63"/>
    </row>
    <row r="122" spans="2:9" s="97" customFormat="1">
      <c r="B122" s="32"/>
      <c r="C122" s="32"/>
      <c r="D122" s="100"/>
      <c r="E122" s="34"/>
      <c r="F122" s="98"/>
      <c r="G122" s="33"/>
      <c r="H122" s="105"/>
      <c r="I122" s="63"/>
    </row>
    <row r="123" spans="2:9">
      <c r="B123" s="57"/>
      <c r="C123" s="58"/>
      <c r="D123" s="58" t="s">
        <v>199</v>
      </c>
      <c r="E123" s="58"/>
      <c r="F123" s="149" t="s">
        <v>12</v>
      </c>
      <c r="G123" s="149"/>
      <c r="H123" s="89">
        <f>SUM(H125:H135)</f>
        <v>0</v>
      </c>
      <c r="I123" s="59"/>
    </row>
    <row r="124" spans="2:9">
      <c r="D124" s="3"/>
      <c r="G124" s="17"/>
      <c r="H124" s="21"/>
      <c r="I124" s="35"/>
    </row>
    <row r="125" spans="2:9" s="10" customFormat="1">
      <c r="B125" s="29" t="s">
        <v>180</v>
      </c>
      <c r="C125" s="32"/>
      <c r="D125" s="100" t="s">
        <v>23</v>
      </c>
      <c r="E125" s="31" t="s">
        <v>24</v>
      </c>
      <c r="F125" s="98">
        <v>5</v>
      </c>
      <c r="G125" s="126"/>
      <c r="H125" s="105">
        <f t="shared" ref="H125:H135" si="2">F125*G125</f>
        <v>0</v>
      </c>
    </row>
    <row r="126" spans="2:9" s="10" customFormat="1">
      <c r="B126" s="29"/>
      <c r="C126" s="32"/>
      <c r="D126" s="100"/>
      <c r="E126" s="31"/>
      <c r="F126" s="98"/>
      <c r="G126" s="126"/>
      <c r="H126" s="105"/>
    </row>
    <row r="127" spans="2:9" s="10" customFormat="1">
      <c r="B127" s="29" t="s">
        <v>181</v>
      </c>
      <c r="C127" s="32"/>
      <c r="D127" s="100" t="s">
        <v>40</v>
      </c>
      <c r="E127" s="31" t="s">
        <v>24</v>
      </c>
      <c r="F127" s="98">
        <v>5</v>
      </c>
      <c r="G127" s="126"/>
      <c r="H127" s="105">
        <f t="shared" si="2"/>
        <v>0</v>
      </c>
    </row>
    <row r="128" spans="2:9" s="10" customFormat="1">
      <c r="B128" s="29"/>
      <c r="C128" s="32"/>
      <c r="D128" s="100"/>
      <c r="E128" s="31"/>
      <c r="F128" s="98"/>
      <c r="G128" s="126"/>
      <c r="H128" s="105"/>
    </row>
    <row r="129" spans="1:9" s="120" customFormat="1" ht="25.5">
      <c r="A129" s="10"/>
      <c r="B129" s="29" t="s">
        <v>200</v>
      </c>
      <c r="C129" s="32"/>
      <c r="D129" s="100" t="s">
        <v>54</v>
      </c>
      <c r="E129" s="31" t="s">
        <v>21</v>
      </c>
      <c r="F129" s="93">
        <v>242</v>
      </c>
      <c r="G129" s="111"/>
      <c r="H129" s="105">
        <f t="shared" si="2"/>
        <v>0</v>
      </c>
      <c r="I129" s="10"/>
    </row>
    <row r="130" spans="1:9" s="120" customFormat="1">
      <c r="A130" s="10"/>
      <c r="B130" s="29"/>
      <c r="C130" s="32"/>
      <c r="D130" s="100"/>
      <c r="E130" s="31"/>
      <c r="F130" s="93"/>
      <c r="G130" s="111"/>
      <c r="H130" s="105"/>
      <c r="I130" s="10"/>
    </row>
    <row r="131" spans="1:9" s="10" customFormat="1" ht="25.5">
      <c r="B131" s="29" t="s">
        <v>201</v>
      </c>
      <c r="C131" s="32"/>
      <c r="D131" s="100" t="s">
        <v>55</v>
      </c>
      <c r="E131" s="31" t="s">
        <v>25</v>
      </c>
      <c r="F131" s="93">
        <v>1</v>
      </c>
      <c r="G131" s="111"/>
      <c r="H131" s="105">
        <f t="shared" si="2"/>
        <v>0</v>
      </c>
    </row>
    <row r="132" spans="1:9" s="10" customFormat="1">
      <c r="B132" s="29"/>
      <c r="C132" s="32"/>
      <c r="D132" s="100"/>
      <c r="E132" s="31"/>
      <c r="F132" s="93"/>
      <c r="G132" s="111"/>
      <c r="H132" s="105"/>
    </row>
    <row r="133" spans="1:9" s="10" customFormat="1" ht="25.5">
      <c r="B133" s="29" t="s">
        <v>203</v>
      </c>
      <c r="C133" s="32"/>
      <c r="D133" s="100" t="s">
        <v>51</v>
      </c>
      <c r="E133" s="31" t="s">
        <v>21</v>
      </c>
      <c r="F133" s="93">
        <v>242</v>
      </c>
      <c r="G133" s="111"/>
      <c r="H133" s="105">
        <f t="shared" si="2"/>
        <v>0</v>
      </c>
    </row>
    <row r="134" spans="1:9" s="10" customFormat="1">
      <c r="B134" s="29"/>
      <c r="C134" s="32"/>
      <c r="D134" s="100"/>
      <c r="E134" s="31"/>
      <c r="F134" s="93"/>
      <c r="G134" s="111"/>
      <c r="H134" s="105"/>
    </row>
    <row r="135" spans="1:9" s="10" customFormat="1" ht="38.25">
      <c r="B135" s="29" t="s">
        <v>202</v>
      </c>
      <c r="C135" s="32"/>
      <c r="D135" s="100" t="s">
        <v>56</v>
      </c>
      <c r="E135" s="31" t="s">
        <v>25</v>
      </c>
      <c r="F135" s="93">
        <v>1</v>
      </c>
      <c r="G135" s="111"/>
      <c r="H135" s="105">
        <f t="shared" si="2"/>
        <v>0</v>
      </c>
    </row>
    <row r="136" spans="1:9" s="10" customFormat="1">
      <c r="A136" s="90"/>
      <c r="B136" s="29"/>
      <c r="C136" s="29"/>
      <c r="D136" s="35"/>
      <c r="E136" s="29"/>
      <c r="F136" s="98"/>
      <c r="G136" s="33"/>
      <c r="H136" s="105"/>
      <c r="I136" s="35"/>
    </row>
    <row r="137" spans="1:9" s="10" customFormat="1">
      <c r="A137" s="90"/>
      <c r="B137" s="57"/>
      <c r="C137" s="58"/>
      <c r="D137" s="58" t="s">
        <v>204</v>
      </c>
      <c r="E137" s="58"/>
      <c r="F137" s="149" t="s">
        <v>48</v>
      </c>
      <c r="G137" s="149"/>
      <c r="H137" s="89">
        <f>SUM(H139:H141)</f>
        <v>0</v>
      </c>
      <c r="I137" s="59"/>
    </row>
    <row r="138" spans="1:9">
      <c r="D138" s="3"/>
      <c r="G138" s="17"/>
      <c r="H138" s="105"/>
      <c r="I138" s="35"/>
    </row>
    <row r="139" spans="1:9" ht="25.5">
      <c r="A139" s="92"/>
      <c r="B139" s="34" t="s">
        <v>182</v>
      </c>
      <c r="C139" s="39"/>
      <c r="D139" s="100" t="s">
        <v>46</v>
      </c>
      <c r="E139" s="121" t="s">
        <v>20</v>
      </c>
      <c r="F139" s="93">
        <v>500</v>
      </c>
      <c r="G139" s="111"/>
      <c r="H139" s="105">
        <f>F139*G139</f>
        <v>0</v>
      </c>
      <c r="I139" s="122"/>
    </row>
    <row r="140" spans="1:9">
      <c r="A140" s="92"/>
      <c r="B140" s="34"/>
      <c r="C140" s="39"/>
      <c r="D140" s="100"/>
      <c r="E140" s="121"/>
      <c r="F140" s="93"/>
      <c r="G140" s="111"/>
      <c r="H140" s="105"/>
      <c r="I140" s="122"/>
    </row>
    <row r="141" spans="1:9" s="92" customFormat="1">
      <c r="B141" s="34" t="s">
        <v>205</v>
      </c>
      <c r="C141" s="39"/>
      <c r="D141" s="100" t="s">
        <v>47</v>
      </c>
      <c r="E141" s="121" t="s">
        <v>21</v>
      </c>
      <c r="F141" s="93">
        <v>242</v>
      </c>
      <c r="G141" s="111"/>
      <c r="H141" s="105">
        <f>F141*G141</f>
        <v>0</v>
      </c>
      <c r="I141" s="122"/>
    </row>
    <row r="142" spans="1:9" s="92" customFormat="1">
      <c r="A142" s="90"/>
      <c r="B142" s="29"/>
      <c r="C142" s="29"/>
      <c r="D142" s="35"/>
      <c r="E142" s="29"/>
      <c r="F142" s="98"/>
      <c r="G142" s="33"/>
      <c r="H142" s="105"/>
      <c r="I142" s="35"/>
    </row>
    <row r="143" spans="1:9" s="92" customFormat="1">
      <c r="A143" s="90"/>
      <c r="B143" s="57"/>
      <c r="C143" s="58"/>
      <c r="D143" s="58" t="s">
        <v>206</v>
      </c>
      <c r="E143" s="149" t="s">
        <v>26</v>
      </c>
      <c r="F143" s="149"/>
      <c r="G143" s="149"/>
      <c r="H143" s="89">
        <f>H145</f>
        <v>0</v>
      </c>
      <c r="I143" s="59"/>
    </row>
    <row r="144" spans="1:9">
      <c r="D144" s="3"/>
      <c r="G144" s="17"/>
      <c r="H144" s="105"/>
      <c r="I144" s="35"/>
    </row>
    <row r="145" spans="1:9" ht="25.5">
      <c r="A145" s="10"/>
      <c r="B145" s="29" t="s">
        <v>207</v>
      </c>
      <c r="C145" s="32"/>
      <c r="D145" s="100" t="s">
        <v>49</v>
      </c>
      <c r="E145" s="107" t="s">
        <v>25</v>
      </c>
      <c r="F145" s="98">
        <v>0.1</v>
      </c>
      <c r="G145" s="133"/>
      <c r="H145" s="105">
        <f>F145*G145</f>
        <v>0</v>
      </c>
      <c r="I145" s="99"/>
    </row>
    <row r="146" spans="1:9">
      <c r="D146" s="3"/>
      <c r="H146" s="105"/>
      <c r="I146" s="35"/>
    </row>
    <row r="147" spans="1:9" s="10" customFormat="1">
      <c r="A147" s="90"/>
      <c r="B147" s="29"/>
      <c r="C147" s="29"/>
      <c r="D147" s="3"/>
      <c r="E147" s="29"/>
      <c r="F147" s="98"/>
      <c r="G147" s="33"/>
      <c r="H147" s="105"/>
      <c r="I147" s="35"/>
    </row>
    <row r="148" spans="1:9" ht="36.75" customHeight="1">
      <c r="D148" s="26" t="str">
        <f>D12</f>
        <v>1 PREDDELA</v>
      </c>
      <c r="E148" s="27">
        <f>H12</f>
        <v>0</v>
      </c>
    </row>
    <row r="149" spans="1:9">
      <c r="D149" s="26" t="str">
        <f>D37</f>
        <v>2 ZEMELJSKA DELA IN TEMELJENJE</v>
      </c>
      <c r="E149" s="27">
        <f>H37</f>
        <v>0</v>
      </c>
    </row>
    <row r="150" spans="1:9">
      <c r="D150" s="26" t="str">
        <f>D63</f>
        <v>3 MONTAŽNA DELA</v>
      </c>
      <c r="E150" s="27">
        <f>H63</f>
        <v>0</v>
      </c>
    </row>
    <row r="151" spans="1:9">
      <c r="D151" s="65" t="str">
        <f>D107</f>
        <v>5 VOZIŠČNE KONSTRUKCIJE</v>
      </c>
      <c r="E151" s="27">
        <f>H107</f>
        <v>0</v>
      </c>
    </row>
    <row r="152" spans="1:9">
      <c r="D152" s="24" t="str">
        <f>D123</f>
        <v>6 TUJE STORITVE</v>
      </c>
      <c r="E152" s="25">
        <f>H123</f>
        <v>0</v>
      </c>
    </row>
    <row r="153" spans="1:9">
      <c r="D153" s="30" t="str">
        <f>D137</f>
        <v>7 ZAKLJUČNA DELA</v>
      </c>
      <c r="E153" s="25">
        <f>H137</f>
        <v>0</v>
      </c>
    </row>
    <row r="154" spans="1:9">
      <c r="D154" s="30" t="str">
        <f>D143</f>
        <v>8 NEPREDVIDENA DELA</v>
      </c>
      <c r="E154" s="25">
        <f>H143</f>
        <v>0</v>
      </c>
    </row>
    <row r="155" spans="1:9">
      <c r="D155" s="37"/>
      <c r="E155" s="36"/>
    </row>
    <row r="156" spans="1:9">
      <c r="D156" s="55" t="s">
        <v>14</v>
      </c>
      <c r="E156" s="56">
        <f>+SUM(E148:E154)</f>
        <v>0</v>
      </c>
    </row>
    <row r="157" spans="1:9">
      <c r="D157" s="28"/>
      <c r="E157" s="49"/>
    </row>
    <row r="158" spans="1:9">
      <c r="D158" s="30" t="s">
        <v>91</v>
      </c>
      <c r="E158" s="50">
        <f>0.22*E156</f>
        <v>0</v>
      </c>
    </row>
    <row r="159" spans="1:9">
      <c r="D159" s="28"/>
      <c r="E159" s="49"/>
    </row>
    <row r="160" spans="1:9">
      <c r="D160" s="48" t="s">
        <v>15</v>
      </c>
      <c r="E160" s="51">
        <f>+SUM(E156:E158)</f>
        <v>0</v>
      </c>
    </row>
    <row r="161" spans="2:9">
      <c r="D161" s="66"/>
      <c r="E161" s="67"/>
      <c r="H161" s="106" t="s">
        <v>184</v>
      </c>
    </row>
    <row r="162" spans="2:9">
      <c r="H162" s="46"/>
    </row>
    <row r="163" spans="2:9">
      <c r="B163" s="47"/>
      <c r="C163" s="47"/>
      <c r="D163" s="90"/>
      <c r="E163" s="90"/>
      <c r="F163" s="46"/>
      <c r="G163" s="17"/>
      <c r="H163" s="128" t="s">
        <v>185</v>
      </c>
      <c r="I163" s="90"/>
    </row>
    <row r="164" spans="2:9">
      <c r="F164" s="46"/>
    </row>
    <row r="166" spans="2:9" ht="18" customHeight="1"/>
  </sheetData>
  <customSheetViews>
    <customSheetView guid="{7C3E571A-4A2F-4BA4-8D1E-352F72A67557}" scale="25" showPageBreaks="1" zeroValues="0" printArea="1" view="pageBreakPreview">
      <pane ySplit="10" topLeftCell="A29" activePane="bottomLeft" state="frozen"/>
      <selection pane="bottomLeft" activeCell="Y84" sqref="Y84"/>
      <rowBreaks count="9" manualBreakCount="9">
        <brk id="23" min="1" max="8" man="1"/>
        <brk id="36" min="1" max="8" man="1"/>
        <brk id="50" min="1" max="8" man="1"/>
        <brk id="62" min="1" max="8" man="1"/>
        <brk id="82" min="1" max="8" man="1"/>
        <brk id="97" min="1" max="8" man="1"/>
        <brk id="119" min="1" max="8" man="1"/>
        <brk id="128" min="1" max="8" man="1"/>
        <brk id="154" min="1" max="8" man="1"/>
      </rowBreaks>
      <pageMargins left="0.7" right="0.7" top="0.75" bottom="0.75" header="0.3" footer="0.3"/>
      <pageSetup paperSize="9" orientation="landscape" r:id="rId1"/>
      <headerFooter>
        <oddFooter>&amp;CStran &amp;P od &amp;N</oddFooter>
      </headerFooter>
    </customSheetView>
  </customSheetViews>
  <mergeCells count="12">
    <mergeCell ref="E143:G143"/>
    <mergeCell ref="E107:G107"/>
    <mergeCell ref="F12:G12"/>
    <mergeCell ref="E37:G37"/>
    <mergeCell ref="F63:G63"/>
    <mergeCell ref="F123:G123"/>
    <mergeCell ref="F137:G137"/>
    <mergeCell ref="C3:F3"/>
    <mergeCell ref="C4:D4"/>
    <mergeCell ref="C5:F5"/>
    <mergeCell ref="C6:F6"/>
    <mergeCell ref="D8:H8"/>
  </mergeCells>
  <pageMargins left="0.7" right="0.7" top="0.75" bottom="0.75" header="0.3" footer="0.3"/>
  <pageSetup paperSize="9" scale="83" orientation="landscape" r:id="rId2"/>
  <headerFooter>
    <oddFooter>&amp;CStran &amp;P od &amp;N</oddFooter>
  </headerFooter>
  <rowBreaks count="3" manualBreakCount="3">
    <brk id="46" min="1" max="8" man="1"/>
    <brk id="67" min="1" max="8" man="1"/>
    <brk id="147"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92D050"/>
  </sheetPr>
  <dimension ref="A1:K160"/>
  <sheetViews>
    <sheetView showZeros="0" zoomScale="115" zoomScaleNormal="115" zoomScaleSheetLayoutView="85" workbookViewId="0">
      <pane ySplit="10" topLeftCell="A11" activePane="bottomLeft" state="frozen"/>
      <selection pane="bottomLeft" activeCell="G20" sqref="G16:G20"/>
    </sheetView>
  </sheetViews>
  <sheetFormatPr defaultRowHeight="12.75"/>
  <cols>
    <col min="1" max="1" width="9.140625" style="90"/>
    <col min="2" max="3" width="10.7109375" style="29" customWidth="1"/>
    <col min="4" max="4" width="50.140625" style="44" customWidth="1"/>
    <col min="5" max="5" width="13.7109375" style="29" customWidth="1"/>
    <col min="6" max="6" width="12.7109375" style="98" customWidth="1"/>
    <col min="7" max="7" width="15.7109375" style="33" customWidth="1"/>
    <col min="8" max="8" width="15.7109375" style="94" customWidth="1"/>
    <col min="9" max="9" width="20.85546875" style="44" customWidth="1"/>
    <col min="10" max="16384" width="9.140625" style="90"/>
  </cols>
  <sheetData>
    <row r="1" spans="1:9" hidden="1"/>
    <row r="2" spans="1:9" hidden="1">
      <c r="B2" s="10" t="s">
        <v>16</v>
      </c>
      <c r="C2" s="42" t="s">
        <v>67</v>
      </c>
      <c r="D2" s="91"/>
      <c r="E2" s="92"/>
      <c r="F2" s="93"/>
    </row>
    <row r="3" spans="1:9" s="95" customFormat="1" ht="15" hidden="1" customHeight="1">
      <c r="B3" s="10" t="s">
        <v>68</v>
      </c>
      <c r="C3" s="139" t="s">
        <v>69</v>
      </c>
      <c r="D3" s="139"/>
      <c r="E3" s="139"/>
      <c r="F3" s="139"/>
      <c r="G3" s="96"/>
      <c r="H3" s="94"/>
    </row>
    <row r="4" spans="1:9" s="95" customFormat="1" ht="12.75" hidden="1" customHeight="1">
      <c r="B4" s="10"/>
      <c r="C4" s="139" t="s">
        <v>70</v>
      </c>
      <c r="D4" s="139"/>
      <c r="E4" s="61"/>
      <c r="F4" s="61"/>
      <c r="G4" s="96"/>
      <c r="H4" s="94"/>
    </row>
    <row r="5" spans="1:9" s="95" customFormat="1" hidden="1">
      <c r="B5" s="10" t="s">
        <v>57</v>
      </c>
      <c r="C5" s="139" t="s">
        <v>71</v>
      </c>
      <c r="D5" s="139"/>
      <c r="E5" s="139"/>
      <c r="F5" s="139"/>
      <c r="G5" s="96"/>
      <c r="H5" s="94"/>
    </row>
    <row r="6" spans="1:9" s="95" customFormat="1" hidden="1">
      <c r="B6" s="10" t="s">
        <v>17</v>
      </c>
      <c r="C6" s="143" t="s">
        <v>117</v>
      </c>
      <c r="D6" s="143"/>
      <c r="E6" s="143"/>
      <c r="F6" s="143"/>
      <c r="G6" s="96"/>
      <c r="H6" s="94"/>
    </row>
    <row r="7" spans="1:9" s="95" customFormat="1" hidden="1">
      <c r="B7" s="10" t="s">
        <v>18</v>
      </c>
      <c r="C7" s="11" t="s">
        <v>123</v>
      </c>
      <c r="D7" s="11"/>
      <c r="E7" s="11"/>
      <c r="F7" s="11"/>
      <c r="G7" s="96"/>
      <c r="H7" s="94"/>
    </row>
    <row r="8" spans="1:9" s="95" customFormat="1" ht="99.75" hidden="1" customHeight="1">
      <c r="C8" s="11"/>
      <c r="D8" s="150" t="s">
        <v>190</v>
      </c>
      <c r="E8" s="150"/>
      <c r="F8" s="150"/>
      <c r="G8" s="150"/>
      <c r="H8" s="150"/>
    </row>
    <row r="9" spans="1:9" s="5" customFormat="1" ht="9.9499999999999993" hidden="1" customHeight="1">
      <c r="B9" s="6"/>
      <c r="C9" s="6"/>
      <c r="D9" s="1"/>
      <c r="E9" s="6"/>
      <c r="F9" s="12"/>
      <c r="G9" s="15"/>
      <c r="H9" s="19"/>
      <c r="I9" s="1"/>
    </row>
    <row r="10" spans="1:9" s="23" customFormat="1" ht="32.1" customHeight="1" thickBot="1">
      <c r="B10" s="60" t="s">
        <v>0</v>
      </c>
      <c r="C10" s="60" t="s">
        <v>4</v>
      </c>
      <c r="D10" s="60" t="s">
        <v>2</v>
      </c>
      <c r="E10" s="60" t="s">
        <v>5</v>
      </c>
      <c r="F10" s="60" t="s">
        <v>1</v>
      </c>
      <c r="G10" s="60" t="s">
        <v>6</v>
      </c>
      <c r="H10" s="60" t="s">
        <v>13</v>
      </c>
      <c r="I10" s="60" t="s">
        <v>3</v>
      </c>
    </row>
    <row r="11" spans="1:9" s="7" customFormat="1" ht="15">
      <c r="B11" s="8"/>
      <c r="C11" s="8"/>
      <c r="D11" s="9"/>
      <c r="E11" s="8"/>
      <c r="F11" s="13"/>
      <c r="G11" s="16"/>
      <c r="H11" s="20"/>
      <c r="I11" s="9"/>
    </row>
    <row r="12" spans="1:9">
      <c r="B12" s="57"/>
      <c r="C12" s="58"/>
      <c r="D12" s="58" t="s">
        <v>7</v>
      </c>
      <c r="E12" s="58"/>
      <c r="F12" s="149" t="s">
        <v>10</v>
      </c>
      <c r="G12" s="149"/>
      <c r="H12" s="89">
        <f>SUM(H16:H33)</f>
        <v>0</v>
      </c>
      <c r="I12" s="59"/>
    </row>
    <row r="13" spans="1:9" s="97" customFormat="1">
      <c r="B13" s="34"/>
      <c r="C13" s="34"/>
      <c r="D13" s="3"/>
      <c r="E13" s="34"/>
      <c r="F13" s="93"/>
    </row>
    <row r="14" spans="1:9">
      <c r="B14" s="52"/>
      <c r="C14" s="52"/>
      <c r="D14" s="52" t="s">
        <v>8</v>
      </c>
      <c r="E14" s="52"/>
      <c r="F14" s="52"/>
      <c r="G14" s="52"/>
      <c r="H14" s="52"/>
      <c r="I14" s="52"/>
    </row>
    <row r="15" spans="1:9">
      <c r="D15" s="2"/>
      <c r="G15" s="90"/>
      <c r="H15" s="97"/>
      <c r="I15" s="97"/>
    </row>
    <row r="16" spans="1:9" s="10" customFormat="1" ht="51">
      <c r="A16" s="99"/>
      <c r="B16" s="32" t="s">
        <v>158</v>
      </c>
      <c r="C16" s="32"/>
      <c r="D16" s="100" t="s">
        <v>58</v>
      </c>
      <c r="E16" s="107" t="s">
        <v>21</v>
      </c>
      <c r="F16" s="101">
        <v>109</v>
      </c>
      <c r="G16" s="124"/>
      <c r="H16" s="103">
        <f>F16*G16</f>
        <v>0</v>
      </c>
      <c r="I16" s="99"/>
    </row>
    <row r="17" spans="1:9" s="10" customFormat="1">
      <c r="A17" s="99"/>
      <c r="B17" s="32"/>
      <c r="C17" s="32"/>
      <c r="D17" s="100"/>
      <c r="E17" s="107"/>
      <c r="F17" s="101"/>
      <c r="G17" s="124"/>
      <c r="H17" s="103"/>
      <c r="I17" s="99"/>
    </row>
    <row r="18" spans="1:9" s="10" customFormat="1" ht="38.25">
      <c r="A18" s="99"/>
      <c r="B18" s="32" t="s">
        <v>159</v>
      </c>
      <c r="C18" s="32"/>
      <c r="D18" s="100" t="s">
        <v>27</v>
      </c>
      <c r="E18" s="29" t="s">
        <v>19</v>
      </c>
      <c r="F18" s="101">
        <v>7</v>
      </c>
      <c r="G18" s="124"/>
      <c r="H18" s="103">
        <f>F18*G18</f>
        <v>0</v>
      </c>
      <c r="I18" s="99"/>
    </row>
    <row r="19" spans="1:9" s="10" customFormat="1">
      <c r="A19" s="99"/>
      <c r="B19" s="32"/>
      <c r="C19" s="32"/>
      <c r="D19" s="100"/>
      <c r="E19" s="29"/>
      <c r="F19" s="101"/>
      <c r="G19" s="124"/>
      <c r="H19" s="103"/>
      <c r="I19" s="99"/>
    </row>
    <row r="20" spans="1:9" s="10" customFormat="1" ht="38.25">
      <c r="A20" s="99"/>
      <c r="B20" s="32" t="s">
        <v>160</v>
      </c>
      <c r="C20" s="32"/>
      <c r="D20" s="100" t="s">
        <v>28</v>
      </c>
      <c r="E20" s="107" t="s">
        <v>19</v>
      </c>
      <c r="F20" s="101">
        <v>1</v>
      </c>
      <c r="G20" s="124"/>
      <c r="H20" s="103">
        <f>F20*G20</f>
        <v>0</v>
      </c>
      <c r="I20" s="99"/>
    </row>
    <row r="21" spans="1:9" s="10" customFormat="1">
      <c r="A21" s="99"/>
      <c r="B21" s="32"/>
      <c r="C21" s="32"/>
      <c r="D21" s="100"/>
      <c r="E21" s="107"/>
      <c r="F21" s="101"/>
      <c r="G21" s="102"/>
      <c r="H21" s="103"/>
      <c r="I21" s="99"/>
    </row>
    <row r="22" spans="1:9" s="10" customFormat="1">
      <c r="A22" s="99"/>
      <c r="B22" s="52"/>
      <c r="C22" s="52"/>
      <c r="D22" s="52" t="s">
        <v>39</v>
      </c>
      <c r="E22" s="52"/>
      <c r="F22" s="52"/>
      <c r="G22" s="52"/>
      <c r="H22" s="52"/>
      <c r="I22" s="52"/>
    </row>
    <row r="23" spans="1:9" s="10" customFormat="1">
      <c r="A23" s="99"/>
      <c r="B23" s="32"/>
      <c r="C23" s="32"/>
      <c r="D23" s="100"/>
      <c r="E23" s="107"/>
      <c r="F23" s="101"/>
      <c r="G23" s="102"/>
      <c r="H23" s="103"/>
      <c r="I23" s="99"/>
    </row>
    <row r="24" spans="1:9" s="10" customFormat="1" ht="63.75">
      <c r="A24" s="99"/>
      <c r="B24" s="32" t="s">
        <v>161</v>
      </c>
      <c r="C24" s="32"/>
      <c r="D24" s="100" t="s">
        <v>82</v>
      </c>
      <c r="E24" s="29" t="s">
        <v>19</v>
      </c>
      <c r="F24" s="101">
        <v>1</v>
      </c>
      <c r="G24" s="124"/>
      <c r="H24" s="103">
        <f>F24*G24</f>
        <v>0</v>
      </c>
      <c r="I24" s="99"/>
    </row>
    <row r="25" spans="1:9" s="10" customFormat="1">
      <c r="A25" s="99"/>
      <c r="B25" s="32"/>
      <c r="C25" s="32"/>
      <c r="D25" s="62"/>
      <c r="E25" s="29"/>
      <c r="F25" s="101"/>
      <c r="G25" s="124"/>
      <c r="H25" s="103"/>
      <c r="I25" s="99"/>
    </row>
    <row r="26" spans="1:9" s="10" customFormat="1">
      <c r="A26" s="99"/>
      <c r="B26" s="32" t="s">
        <v>162</v>
      </c>
      <c r="C26" s="32"/>
      <c r="D26" s="100" t="s">
        <v>73</v>
      </c>
      <c r="E26" s="107" t="s">
        <v>21</v>
      </c>
      <c r="F26" s="101">
        <v>4</v>
      </c>
      <c r="G26" s="124"/>
      <c r="H26" s="103">
        <f>F26*G26</f>
        <v>0</v>
      </c>
      <c r="I26" s="99"/>
    </row>
    <row r="27" spans="1:9" s="10" customFormat="1">
      <c r="A27" s="99"/>
      <c r="B27" s="32"/>
      <c r="C27" s="32"/>
      <c r="D27" s="100"/>
      <c r="E27" s="107"/>
      <c r="F27" s="101"/>
      <c r="G27" s="124"/>
      <c r="H27" s="103"/>
      <c r="I27" s="99"/>
    </row>
    <row r="28" spans="1:9" s="10" customFormat="1" ht="25.5">
      <c r="A28" s="99"/>
      <c r="B28" s="32" t="s">
        <v>163</v>
      </c>
      <c r="C28" s="32"/>
      <c r="D28" s="100" t="s">
        <v>83</v>
      </c>
      <c r="E28" s="107" t="s">
        <v>20</v>
      </c>
      <c r="F28" s="101">
        <v>115</v>
      </c>
      <c r="G28" s="124"/>
      <c r="H28" s="103">
        <f>F28*G28</f>
        <v>0</v>
      </c>
      <c r="I28" s="99"/>
    </row>
    <row r="29" spans="1:9" s="10" customFormat="1">
      <c r="A29" s="99"/>
      <c r="B29" s="32"/>
      <c r="C29" s="32"/>
      <c r="D29" s="100"/>
      <c r="E29" s="107"/>
      <c r="F29" s="101"/>
      <c r="G29" s="124"/>
      <c r="H29" s="103"/>
      <c r="I29" s="99"/>
    </row>
    <row r="30" spans="1:9" s="92" customFormat="1">
      <c r="A30" s="122"/>
      <c r="B30" s="39" t="s">
        <v>164</v>
      </c>
      <c r="C30" s="39"/>
      <c r="D30" s="100" t="s">
        <v>133</v>
      </c>
      <c r="E30" s="121" t="s">
        <v>21</v>
      </c>
      <c r="F30" s="101">
        <v>120</v>
      </c>
      <c r="G30" s="135"/>
      <c r="H30" s="103">
        <f>F30*G30</f>
        <v>0</v>
      </c>
      <c r="I30" s="122"/>
    </row>
    <row r="31" spans="1:9" s="92" customFormat="1">
      <c r="A31" s="122"/>
      <c r="B31" s="39"/>
      <c r="C31" s="39"/>
      <c r="D31" s="100"/>
      <c r="E31" s="121"/>
      <c r="F31" s="101"/>
      <c r="G31" s="135"/>
      <c r="H31" s="103"/>
      <c r="I31" s="122"/>
    </row>
    <row r="32" spans="1:9" s="92" customFormat="1" ht="38.25">
      <c r="A32" s="122"/>
      <c r="B32" s="39" t="s">
        <v>165</v>
      </c>
      <c r="C32" s="39"/>
      <c r="D32" s="100" t="s">
        <v>53</v>
      </c>
      <c r="E32" s="34"/>
      <c r="F32" s="101"/>
      <c r="G32" s="135"/>
      <c r="H32" s="103"/>
      <c r="I32" s="122"/>
    </row>
    <row r="33" spans="1:9" s="92" customFormat="1">
      <c r="A33" s="122"/>
      <c r="B33" s="39"/>
      <c r="C33" s="39"/>
      <c r="D33" s="100" t="s">
        <v>59</v>
      </c>
      <c r="E33" s="34" t="s">
        <v>21</v>
      </c>
      <c r="F33" s="101">
        <v>60</v>
      </c>
      <c r="G33" s="135"/>
      <c r="H33" s="103">
        <f>F33*G33</f>
        <v>0</v>
      </c>
      <c r="I33" s="122"/>
    </row>
    <row r="34" spans="1:9" s="7" customFormat="1" ht="15">
      <c r="B34" s="8"/>
      <c r="C34" s="8"/>
      <c r="D34" s="9"/>
      <c r="E34" s="8"/>
      <c r="F34" s="13"/>
      <c r="G34" s="16"/>
      <c r="H34" s="20"/>
      <c r="I34" s="9"/>
    </row>
    <row r="35" spans="1:9">
      <c r="A35" s="108"/>
      <c r="B35" s="57"/>
      <c r="C35" s="58"/>
      <c r="D35" s="58" t="s">
        <v>9</v>
      </c>
      <c r="E35" s="149" t="s">
        <v>11</v>
      </c>
      <c r="F35" s="149"/>
      <c r="G35" s="149"/>
      <c r="H35" s="89">
        <f>+SUM(H36:H61)</f>
        <v>0</v>
      </c>
      <c r="I35" s="59"/>
    </row>
    <row r="36" spans="1:9" s="97" customFormat="1">
      <c r="A36" s="109"/>
      <c r="B36" s="110"/>
      <c r="C36" s="110"/>
      <c r="D36" s="4"/>
      <c r="E36" s="110"/>
      <c r="F36" s="93"/>
      <c r="G36" s="18"/>
      <c r="H36" s="22"/>
      <c r="I36" s="35"/>
    </row>
    <row r="37" spans="1:9" s="92" customFormat="1" ht="51">
      <c r="B37" s="34" t="s">
        <v>146</v>
      </c>
      <c r="C37" s="39"/>
      <c r="D37" s="100" t="s">
        <v>142</v>
      </c>
      <c r="E37" s="39" t="s">
        <v>22</v>
      </c>
      <c r="F37" s="93">
        <v>172</v>
      </c>
      <c r="G37" s="111"/>
      <c r="H37" s="105">
        <f>F37*G37</f>
        <v>0</v>
      </c>
    </row>
    <row r="38" spans="1:9" s="92" customFormat="1">
      <c r="B38" s="34"/>
      <c r="C38" s="39"/>
      <c r="D38" s="100"/>
      <c r="E38" s="39"/>
      <c r="F38" s="93"/>
      <c r="G38" s="111"/>
      <c r="H38" s="105"/>
    </row>
    <row r="39" spans="1:9" s="92" customFormat="1" ht="51">
      <c r="B39" s="34" t="s">
        <v>145</v>
      </c>
      <c r="C39" s="39"/>
      <c r="D39" s="100" t="s">
        <v>143</v>
      </c>
      <c r="E39" s="39" t="s">
        <v>22</v>
      </c>
      <c r="F39" s="93">
        <v>43</v>
      </c>
      <c r="G39" s="111"/>
      <c r="H39" s="105">
        <f>F39*G39</f>
        <v>0</v>
      </c>
    </row>
    <row r="40" spans="1:9" s="92" customFormat="1">
      <c r="B40" s="34"/>
      <c r="C40" s="39"/>
      <c r="D40" s="100"/>
      <c r="E40" s="39"/>
      <c r="F40" s="93"/>
      <c r="G40" s="111"/>
      <c r="H40" s="105"/>
    </row>
    <row r="41" spans="1:9" s="92" customFormat="1" ht="25.5">
      <c r="B41" s="34" t="s">
        <v>147</v>
      </c>
      <c r="C41" s="39"/>
      <c r="D41" s="100" t="s">
        <v>74</v>
      </c>
      <c r="E41" s="39" t="s">
        <v>22</v>
      </c>
      <c r="F41" s="93">
        <v>8</v>
      </c>
      <c r="G41" s="111"/>
      <c r="H41" s="105">
        <f t="shared" ref="H41:H51" si="0">F41*G41</f>
        <v>0</v>
      </c>
      <c r="I41" s="136" t="s">
        <v>75</v>
      </c>
    </row>
    <row r="42" spans="1:9" s="10" customFormat="1">
      <c r="B42" s="29"/>
      <c r="C42" s="32"/>
      <c r="D42" s="100"/>
      <c r="E42" s="32"/>
      <c r="F42" s="93"/>
      <c r="G42" s="111"/>
      <c r="H42" s="105"/>
      <c r="I42" s="46"/>
    </row>
    <row r="43" spans="1:9" s="10" customFormat="1" ht="38.25">
      <c r="B43" s="29" t="s">
        <v>148</v>
      </c>
      <c r="C43" s="32"/>
      <c r="D43" s="100" t="s">
        <v>29</v>
      </c>
      <c r="E43" s="32" t="s">
        <v>20</v>
      </c>
      <c r="F43" s="93">
        <v>142</v>
      </c>
      <c r="G43" s="111"/>
      <c r="H43" s="105">
        <f t="shared" si="0"/>
        <v>0</v>
      </c>
    </row>
    <row r="44" spans="1:9" s="10" customFormat="1">
      <c r="B44" s="29"/>
      <c r="C44" s="32"/>
      <c r="D44" s="100"/>
      <c r="E44" s="32"/>
      <c r="F44" s="93"/>
      <c r="G44" s="111"/>
      <c r="H44" s="105"/>
    </row>
    <row r="45" spans="1:9" s="10" customFormat="1" ht="63.75">
      <c r="B45" s="29" t="s">
        <v>149</v>
      </c>
      <c r="C45" s="32"/>
      <c r="D45" s="100" t="s">
        <v>30</v>
      </c>
      <c r="E45" s="32" t="s">
        <v>22</v>
      </c>
      <c r="F45" s="93">
        <v>15</v>
      </c>
      <c r="G45" s="111"/>
      <c r="H45" s="105">
        <f t="shared" si="0"/>
        <v>0</v>
      </c>
    </row>
    <row r="46" spans="1:9" s="10" customFormat="1">
      <c r="B46" s="29"/>
      <c r="C46" s="32"/>
      <c r="D46" s="100"/>
      <c r="E46" s="32"/>
      <c r="F46" s="93"/>
      <c r="G46" s="111"/>
      <c r="H46" s="105"/>
    </row>
    <row r="47" spans="1:9" s="10" customFormat="1" ht="55.5" customHeight="1">
      <c r="B47" s="29" t="s">
        <v>150</v>
      </c>
      <c r="C47" s="32"/>
      <c r="D47" s="100" t="s">
        <v>76</v>
      </c>
      <c r="E47" s="32" t="s">
        <v>22</v>
      </c>
      <c r="F47" s="93">
        <v>43</v>
      </c>
      <c r="G47" s="111"/>
      <c r="H47" s="105">
        <f>F47*G47</f>
        <v>0</v>
      </c>
    </row>
    <row r="48" spans="1:9" s="10" customFormat="1">
      <c r="B48" s="29"/>
      <c r="C48" s="32"/>
      <c r="D48" s="100"/>
      <c r="E48" s="32"/>
      <c r="F48" s="93"/>
      <c r="G48" s="111"/>
      <c r="H48" s="105"/>
    </row>
    <row r="49" spans="1:9" s="10" customFormat="1" ht="89.25">
      <c r="B49" s="29" t="s">
        <v>151</v>
      </c>
      <c r="C49" s="32"/>
      <c r="D49" s="100" t="s">
        <v>66</v>
      </c>
      <c r="E49" s="32" t="s">
        <v>22</v>
      </c>
      <c r="F49" s="93">
        <v>165</v>
      </c>
      <c r="G49" s="111"/>
      <c r="H49" s="105">
        <f t="shared" si="0"/>
        <v>0</v>
      </c>
      <c r="I49" s="54" t="s">
        <v>134</v>
      </c>
    </row>
    <row r="50" spans="1:9" s="10" customFormat="1">
      <c r="B50" s="29"/>
      <c r="C50" s="32"/>
      <c r="D50" s="100"/>
      <c r="E50" s="32"/>
      <c r="F50" s="93"/>
      <c r="G50" s="111"/>
      <c r="H50" s="105"/>
      <c r="I50" s="54"/>
    </row>
    <row r="51" spans="1:9" s="10" customFormat="1" ht="38.25">
      <c r="B51" s="29" t="s">
        <v>152</v>
      </c>
      <c r="C51" s="32"/>
      <c r="D51" s="100" t="s">
        <v>136</v>
      </c>
      <c r="E51" s="32" t="s">
        <v>22</v>
      </c>
      <c r="F51" s="93">
        <v>223</v>
      </c>
      <c r="G51" s="111"/>
      <c r="H51" s="105">
        <f t="shared" si="0"/>
        <v>0</v>
      </c>
    </row>
    <row r="52" spans="1:9" s="10" customFormat="1">
      <c r="B52" s="29"/>
      <c r="C52" s="32"/>
      <c r="D52" s="100"/>
      <c r="E52" s="32"/>
      <c r="F52" s="93"/>
      <c r="G52" s="111"/>
      <c r="H52" s="105"/>
    </row>
    <row r="53" spans="1:9" s="10" customFormat="1" ht="38.25">
      <c r="B53" s="29" t="s">
        <v>153</v>
      </c>
      <c r="C53" s="32"/>
      <c r="D53" s="100" t="s">
        <v>42</v>
      </c>
      <c r="E53" s="32" t="s">
        <v>25</v>
      </c>
      <c r="F53" s="93">
        <v>6</v>
      </c>
      <c r="G53" s="111"/>
      <c r="H53" s="105">
        <f>F53*G53</f>
        <v>0</v>
      </c>
    </row>
    <row r="54" spans="1:9" s="10" customFormat="1">
      <c r="B54" s="29"/>
      <c r="C54" s="32"/>
      <c r="D54" s="100"/>
      <c r="E54" s="32"/>
      <c r="F54" s="93"/>
      <c r="G54" s="111"/>
      <c r="H54" s="105"/>
    </row>
    <row r="55" spans="1:9" s="10" customFormat="1">
      <c r="B55" s="29" t="s">
        <v>154</v>
      </c>
      <c r="C55" s="32"/>
      <c r="D55" s="100" t="s">
        <v>43</v>
      </c>
      <c r="E55" s="32" t="s">
        <v>25</v>
      </c>
      <c r="F55" s="93">
        <v>1</v>
      </c>
      <c r="G55" s="111"/>
      <c r="H55" s="105">
        <f>F55*G55</f>
        <v>0</v>
      </c>
    </row>
    <row r="56" spans="1:9" s="10" customFormat="1">
      <c r="B56" s="29"/>
      <c r="C56" s="32"/>
      <c r="D56" s="100"/>
      <c r="E56" s="32"/>
      <c r="F56" s="93"/>
      <c r="G56" s="111"/>
      <c r="H56" s="105"/>
    </row>
    <row r="57" spans="1:9" s="10" customFormat="1" ht="38.25">
      <c r="B57" s="29" t="s">
        <v>155</v>
      </c>
      <c r="C57" s="32"/>
      <c r="D57" s="100" t="s">
        <v>45</v>
      </c>
      <c r="E57" s="32" t="s">
        <v>25</v>
      </c>
      <c r="F57" s="93">
        <v>1</v>
      </c>
      <c r="G57" s="111"/>
      <c r="H57" s="105">
        <f>F57*G57</f>
        <v>0</v>
      </c>
    </row>
    <row r="58" spans="1:9" s="10" customFormat="1">
      <c r="B58" s="29"/>
      <c r="C58" s="32"/>
      <c r="D58" s="100"/>
      <c r="E58" s="32"/>
      <c r="F58" s="93"/>
      <c r="G58" s="111"/>
      <c r="H58" s="105"/>
    </row>
    <row r="59" spans="1:9" s="10" customFormat="1" ht="38.25">
      <c r="B59" s="29" t="s">
        <v>156</v>
      </c>
      <c r="C59" s="32"/>
      <c r="D59" s="38" t="s">
        <v>44</v>
      </c>
      <c r="E59" s="32" t="s">
        <v>25</v>
      </c>
      <c r="F59" s="93">
        <v>1</v>
      </c>
      <c r="G59" s="111"/>
      <c r="H59" s="105">
        <f>F59*G59</f>
        <v>0</v>
      </c>
    </row>
    <row r="60" spans="1:9" s="10" customFormat="1">
      <c r="B60" s="29"/>
      <c r="C60" s="32"/>
      <c r="D60" s="38"/>
      <c r="E60" s="32"/>
      <c r="F60" s="93"/>
      <c r="G60" s="111"/>
      <c r="H60" s="105"/>
    </row>
    <row r="61" spans="1:9" s="10" customFormat="1" ht="25.5">
      <c r="B61" s="32" t="s">
        <v>157</v>
      </c>
      <c r="C61" s="32"/>
      <c r="D61" s="112" t="s">
        <v>41</v>
      </c>
      <c r="E61" s="32" t="s">
        <v>21</v>
      </c>
      <c r="F61" s="113">
        <v>109</v>
      </c>
      <c r="G61" s="126"/>
      <c r="H61" s="105">
        <f>F61*G61</f>
        <v>0</v>
      </c>
    </row>
    <row r="62" spans="1:9" s="97" customFormat="1">
      <c r="A62" s="109"/>
      <c r="B62" s="110"/>
      <c r="C62" s="110"/>
      <c r="D62" s="114"/>
      <c r="E62" s="110"/>
      <c r="F62" s="115"/>
      <c r="G62" s="111"/>
      <c r="H62" s="116"/>
      <c r="I62" s="35"/>
    </row>
    <row r="63" spans="1:9" s="97" customFormat="1">
      <c r="B63" s="57"/>
      <c r="C63" s="58"/>
      <c r="D63" s="58" t="s">
        <v>191</v>
      </c>
      <c r="E63" s="58"/>
      <c r="F63" s="149" t="s">
        <v>192</v>
      </c>
      <c r="G63" s="149"/>
      <c r="H63" s="123">
        <f>SUM(H65:H101)</f>
        <v>0</v>
      </c>
      <c r="I63" s="59"/>
    </row>
    <row r="64" spans="1:9" s="97" customFormat="1">
      <c r="B64" s="34"/>
      <c r="C64" s="34"/>
      <c r="D64" s="3"/>
      <c r="E64" s="34"/>
      <c r="F64" s="98"/>
      <c r="G64" s="17"/>
      <c r="H64" s="105"/>
      <c r="I64" s="35"/>
    </row>
    <row r="65" spans="2:11" s="97" customFormat="1" ht="51">
      <c r="B65" s="32" t="s">
        <v>167</v>
      </c>
      <c r="C65" s="34"/>
      <c r="D65" s="112" t="s">
        <v>211</v>
      </c>
      <c r="E65" s="34"/>
      <c r="F65" s="98"/>
      <c r="G65" s="127"/>
      <c r="H65" s="105"/>
      <c r="I65" s="35"/>
      <c r="K65" s="91"/>
    </row>
    <row r="66" spans="2:11" s="97" customFormat="1">
      <c r="B66" s="34"/>
      <c r="C66" s="34"/>
      <c r="D66" s="100" t="s">
        <v>120</v>
      </c>
      <c r="E66" s="34" t="s">
        <v>21</v>
      </c>
      <c r="F66" s="98">
        <v>25</v>
      </c>
      <c r="G66" s="126"/>
      <c r="H66" s="105">
        <f>F66*G66</f>
        <v>0</v>
      </c>
      <c r="I66" s="35"/>
      <c r="K66" s="91"/>
    </row>
    <row r="67" spans="2:11" s="97" customFormat="1">
      <c r="B67" s="34"/>
      <c r="C67" s="34"/>
      <c r="D67" s="3"/>
      <c r="E67" s="34"/>
      <c r="F67" s="93"/>
      <c r="G67" s="18"/>
      <c r="H67" s="105"/>
      <c r="I67" s="35"/>
      <c r="K67" s="91"/>
    </row>
    <row r="68" spans="2:11" s="97" customFormat="1" ht="51">
      <c r="B68" s="39" t="s">
        <v>168</v>
      </c>
      <c r="C68" s="39"/>
      <c r="D68" s="100" t="s">
        <v>209</v>
      </c>
      <c r="E68" s="34"/>
      <c r="F68" s="93"/>
      <c r="G68" s="18"/>
      <c r="H68" s="105"/>
      <c r="I68" s="117" t="s">
        <v>118</v>
      </c>
      <c r="K68" s="91"/>
    </row>
    <row r="69" spans="2:11" s="97" customFormat="1">
      <c r="B69" s="39"/>
      <c r="C69" s="39"/>
      <c r="D69" s="100" t="s">
        <v>212</v>
      </c>
      <c r="E69" s="34" t="s">
        <v>21</v>
      </c>
      <c r="F69" s="93">
        <v>84</v>
      </c>
      <c r="G69" s="111"/>
      <c r="H69" s="105">
        <f>F69*G69</f>
        <v>0</v>
      </c>
      <c r="I69" s="35"/>
      <c r="K69" s="91"/>
    </row>
    <row r="70" spans="2:11" s="97" customFormat="1">
      <c r="B70" s="34"/>
      <c r="C70" s="34"/>
      <c r="D70" s="3"/>
      <c r="E70" s="34"/>
      <c r="F70" s="93"/>
      <c r="G70" s="18"/>
      <c r="H70" s="105"/>
      <c r="I70" s="35"/>
      <c r="K70" s="91"/>
    </row>
    <row r="71" spans="2:11" s="97" customFormat="1" ht="51">
      <c r="B71" s="39" t="s">
        <v>169</v>
      </c>
      <c r="C71" s="39"/>
      <c r="D71" s="100" t="s">
        <v>193</v>
      </c>
      <c r="E71" s="34"/>
      <c r="F71" s="93"/>
      <c r="G71" s="18"/>
      <c r="H71" s="105"/>
      <c r="I71" s="35"/>
      <c r="K71" s="91"/>
    </row>
    <row r="72" spans="2:11" s="97" customFormat="1">
      <c r="B72" s="32"/>
      <c r="C72" s="32"/>
      <c r="D72" s="100" t="s">
        <v>32</v>
      </c>
      <c r="E72" s="34" t="s">
        <v>19</v>
      </c>
      <c r="F72" s="98">
        <v>2</v>
      </c>
      <c r="G72" s="126"/>
      <c r="H72" s="105">
        <f>F72*G72</f>
        <v>0</v>
      </c>
      <c r="I72" s="35"/>
      <c r="K72" s="91"/>
    </row>
    <row r="73" spans="2:11" s="97" customFormat="1">
      <c r="B73" s="34"/>
      <c r="C73" s="34"/>
      <c r="D73" s="100"/>
      <c r="E73" s="34"/>
      <c r="F73" s="98"/>
      <c r="G73" s="126"/>
      <c r="H73" s="105"/>
      <c r="I73" s="35"/>
      <c r="K73" s="91"/>
    </row>
    <row r="74" spans="2:11" s="97" customFormat="1">
      <c r="B74" s="34"/>
      <c r="C74" s="34"/>
      <c r="D74" s="100" t="s">
        <v>34</v>
      </c>
      <c r="E74" s="34" t="s">
        <v>33</v>
      </c>
      <c r="F74" s="93">
        <v>1</v>
      </c>
      <c r="G74" s="111"/>
      <c r="H74" s="105">
        <f>F74*G74</f>
        <v>0</v>
      </c>
      <c r="I74" s="35"/>
      <c r="K74" s="91"/>
    </row>
    <row r="75" spans="2:11" s="97" customFormat="1">
      <c r="B75" s="34"/>
      <c r="C75" s="34"/>
      <c r="D75" s="100"/>
      <c r="E75" s="34"/>
      <c r="F75" s="98"/>
      <c r="G75" s="127"/>
      <c r="H75" s="105"/>
      <c r="I75" s="35"/>
      <c r="K75" s="91"/>
    </row>
    <row r="76" spans="2:11" s="97" customFormat="1" ht="38.25">
      <c r="B76" s="32" t="s">
        <v>170</v>
      </c>
      <c r="C76" s="32"/>
      <c r="D76" s="100" t="s">
        <v>210</v>
      </c>
      <c r="E76" s="34"/>
      <c r="F76" s="98"/>
      <c r="G76" s="127"/>
      <c r="H76" s="105"/>
      <c r="I76" s="35"/>
      <c r="K76" s="91"/>
    </row>
    <row r="77" spans="2:11" s="97" customFormat="1">
      <c r="B77" s="34"/>
      <c r="C77" s="34"/>
      <c r="D77" s="100" t="s">
        <v>109</v>
      </c>
      <c r="E77" s="34" t="s">
        <v>19</v>
      </c>
      <c r="F77" s="93">
        <v>1</v>
      </c>
      <c r="G77" s="111"/>
      <c r="H77" s="105">
        <f>F77*G77</f>
        <v>0</v>
      </c>
      <c r="I77" s="35"/>
      <c r="K77" s="91"/>
    </row>
    <row r="78" spans="2:11" s="97" customFormat="1">
      <c r="B78" s="34"/>
      <c r="C78" s="34"/>
      <c r="D78" s="100"/>
      <c r="E78" s="34"/>
      <c r="F78" s="93"/>
      <c r="G78" s="111"/>
      <c r="H78" s="105"/>
      <c r="I78" s="35"/>
      <c r="K78" s="91"/>
    </row>
    <row r="79" spans="2:11" s="97" customFormat="1" ht="38.25">
      <c r="B79" s="32" t="s">
        <v>171</v>
      </c>
      <c r="C79" s="32"/>
      <c r="D79" s="100" t="s">
        <v>194</v>
      </c>
      <c r="E79" s="34"/>
      <c r="F79" s="98"/>
      <c r="G79" s="127"/>
      <c r="H79" s="105"/>
      <c r="I79" s="35"/>
      <c r="K79" s="91"/>
    </row>
    <row r="80" spans="2:11" s="97" customFormat="1">
      <c r="B80" s="34"/>
      <c r="C80" s="34"/>
      <c r="D80" s="100" t="s">
        <v>110</v>
      </c>
      <c r="E80" s="34" t="s">
        <v>19</v>
      </c>
      <c r="F80" s="98">
        <v>2</v>
      </c>
      <c r="G80" s="126"/>
      <c r="H80" s="105">
        <f>F80*G80</f>
        <v>0</v>
      </c>
      <c r="I80" s="35"/>
      <c r="K80" s="91"/>
    </row>
    <row r="81" spans="2:11" s="97" customFormat="1">
      <c r="B81" s="34"/>
      <c r="C81" s="34"/>
      <c r="D81" s="35"/>
      <c r="E81" s="34"/>
      <c r="F81" s="98"/>
      <c r="G81" s="126"/>
      <c r="H81" s="105"/>
      <c r="I81" s="35"/>
      <c r="K81" s="91"/>
    </row>
    <row r="82" spans="2:11" s="97" customFormat="1">
      <c r="B82" s="34"/>
      <c r="C82" s="34"/>
      <c r="D82" s="35" t="s">
        <v>111</v>
      </c>
      <c r="E82" s="34" t="s">
        <v>19</v>
      </c>
      <c r="F82" s="98">
        <v>1</v>
      </c>
      <c r="G82" s="126"/>
      <c r="H82" s="105">
        <f>F82*G82</f>
        <v>0</v>
      </c>
      <c r="I82" s="35"/>
      <c r="K82" s="91"/>
    </row>
    <row r="83" spans="2:11" s="97" customFormat="1">
      <c r="B83" s="34"/>
      <c r="C83" s="34"/>
      <c r="D83" s="35"/>
      <c r="E83" s="34"/>
      <c r="F83" s="98"/>
      <c r="G83" s="126"/>
      <c r="H83" s="105"/>
      <c r="I83" s="35"/>
      <c r="K83" s="91"/>
    </row>
    <row r="84" spans="2:11" s="97" customFormat="1">
      <c r="B84" s="34"/>
      <c r="C84" s="34"/>
      <c r="D84" s="35" t="s">
        <v>35</v>
      </c>
      <c r="E84" s="34" t="s">
        <v>19</v>
      </c>
      <c r="F84" s="98">
        <v>1</v>
      </c>
      <c r="G84" s="126"/>
      <c r="H84" s="105">
        <f>F84*G84</f>
        <v>0</v>
      </c>
      <c r="I84" s="35"/>
      <c r="K84" s="91"/>
    </row>
    <row r="85" spans="2:11" s="97" customFormat="1">
      <c r="B85" s="34"/>
      <c r="C85" s="34"/>
      <c r="D85" s="35"/>
      <c r="E85" s="34"/>
      <c r="F85" s="98"/>
      <c r="G85" s="126"/>
      <c r="H85" s="105"/>
      <c r="I85" s="35"/>
      <c r="K85" s="91"/>
    </row>
    <row r="86" spans="2:11" s="97" customFormat="1">
      <c r="B86" s="34"/>
      <c r="C86" s="34"/>
      <c r="D86" s="35" t="s">
        <v>112</v>
      </c>
      <c r="E86" s="34" t="s">
        <v>19</v>
      </c>
      <c r="F86" s="93">
        <v>1</v>
      </c>
      <c r="G86" s="111"/>
      <c r="H86" s="105">
        <f>F86*G86</f>
        <v>0</v>
      </c>
      <c r="I86" s="35"/>
      <c r="K86" s="91"/>
    </row>
    <row r="87" spans="2:11" s="97" customFormat="1">
      <c r="B87" s="34"/>
      <c r="C87" s="34"/>
      <c r="D87" s="35"/>
      <c r="E87" s="34"/>
      <c r="F87" s="93"/>
      <c r="G87" s="111"/>
      <c r="H87" s="105"/>
      <c r="I87" s="35"/>
      <c r="K87" s="91"/>
    </row>
    <row r="88" spans="2:11" s="97" customFormat="1">
      <c r="B88" s="34"/>
      <c r="C88" s="34"/>
      <c r="D88" s="35" t="s">
        <v>37</v>
      </c>
      <c r="E88" s="34" t="s">
        <v>19</v>
      </c>
      <c r="F88" s="98">
        <v>1</v>
      </c>
      <c r="G88" s="126"/>
      <c r="H88" s="105">
        <f>F88*G88</f>
        <v>0</v>
      </c>
      <c r="I88" s="35"/>
      <c r="K88" s="91"/>
    </row>
    <row r="89" spans="2:11" s="97" customFormat="1">
      <c r="B89" s="34"/>
      <c r="C89" s="34"/>
      <c r="D89" s="35"/>
      <c r="E89" s="34"/>
      <c r="F89" s="93"/>
      <c r="G89" s="111"/>
      <c r="H89" s="105"/>
      <c r="I89" s="35"/>
      <c r="K89" s="91"/>
    </row>
    <row r="90" spans="2:11" s="97" customFormat="1" ht="38.25">
      <c r="B90" s="34"/>
      <c r="C90" s="34"/>
      <c r="D90" s="35" t="s">
        <v>113</v>
      </c>
      <c r="E90" s="34" t="s">
        <v>19</v>
      </c>
      <c r="F90" s="93">
        <v>5</v>
      </c>
      <c r="G90" s="111"/>
      <c r="H90" s="105">
        <f>F90*G90</f>
        <v>0</v>
      </c>
      <c r="I90" s="117" t="s">
        <v>118</v>
      </c>
      <c r="K90" s="91"/>
    </row>
    <row r="91" spans="2:11" s="97" customFormat="1">
      <c r="B91" s="34"/>
      <c r="C91" s="34"/>
      <c r="D91" s="35"/>
      <c r="E91" s="34"/>
      <c r="F91" s="93"/>
      <c r="G91" s="111"/>
      <c r="H91" s="105"/>
      <c r="I91" s="35"/>
      <c r="K91" s="91"/>
    </row>
    <row r="92" spans="2:11" s="97" customFormat="1">
      <c r="B92" s="34"/>
      <c r="C92" s="34"/>
      <c r="D92" s="35" t="s">
        <v>114</v>
      </c>
      <c r="E92" s="34" t="s">
        <v>19</v>
      </c>
      <c r="F92" s="93">
        <v>1</v>
      </c>
      <c r="G92" s="111"/>
      <c r="H92" s="105">
        <f>F92*G92</f>
        <v>0</v>
      </c>
      <c r="I92" s="35"/>
      <c r="K92" s="91"/>
    </row>
    <row r="93" spans="2:11" s="97" customFormat="1">
      <c r="B93" s="34"/>
      <c r="C93" s="34"/>
      <c r="D93" s="35"/>
      <c r="E93" s="34"/>
      <c r="F93" s="98"/>
      <c r="G93" s="126"/>
      <c r="H93" s="105"/>
      <c r="I93" s="35"/>
      <c r="K93" s="91"/>
    </row>
    <row r="94" spans="2:11" s="97" customFormat="1" ht="25.5">
      <c r="B94" s="39" t="s">
        <v>172</v>
      </c>
      <c r="C94" s="39"/>
      <c r="D94" s="35" t="s">
        <v>50</v>
      </c>
      <c r="E94" s="34"/>
      <c r="F94" s="93"/>
      <c r="G94" s="111"/>
      <c r="H94" s="105"/>
      <c r="I94" s="35"/>
      <c r="K94" s="91"/>
    </row>
    <row r="95" spans="2:11" s="97" customFormat="1">
      <c r="B95" s="39"/>
      <c r="C95" s="39"/>
      <c r="D95" s="35" t="s">
        <v>115</v>
      </c>
      <c r="E95" s="34" t="s">
        <v>19</v>
      </c>
      <c r="F95" s="93">
        <v>1</v>
      </c>
      <c r="G95" s="111"/>
      <c r="H95" s="105">
        <f>SUM(F95*G95)</f>
        <v>0</v>
      </c>
      <c r="K95" s="91"/>
    </row>
    <row r="96" spans="2:11" s="97" customFormat="1">
      <c r="B96" s="39"/>
      <c r="C96" s="39"/>
      <c r="D96" s="35"/>
      <c r="E96" s="34"/>
      <c r="F96" s="93"/>
      <c r="G96" s="111"/>
      <c r="H96" s="105"/>
      <c r="K96" s="91"/>
    </row>
    <row r="97" spans="2:11" s="97" customFormat="1" ht="51">
      <c r="B97" s="39" t="s">
        <v>173</v>
      </c>
      <c r="C97" s="39"/>
      <c r="D97" s="100" t="s">
        <v>195</v>
      </c>
      <c r="E97" s="34"/>
      <c r="F97" s="93"/>
      <c r="G97" s="111"/>
      <c r="H97" s="105"/>
      <c r="K97" s="91"/>
    </row>
    <row r="98" spans="2:11" s="97" customFormat="1">
      <c r="B98" s="39"/>
      <c r="C98" s="39"/>
      <c r="D98" s="100" t="s">
        <v>116</v>
      </c>
      <c r="E98" s="34" t="s">
        <v>19</v>
      </c>
      <c r="F98" s="93">
        <v>8</v>
      </c>
      <c r="G98" s="111"/>
      <c r="H98" s="105">
        <f>SUM(F98*G98)</f>
        <v>0</v>
      </c>
      <c r="K98" s="91"/>
    </row>
    <row r="99" spans="2:11" s="97" customFormat="1">
      <c r="B99" s="39"/>
      <c r="C99" s="39"/>
      <c r="D99" s="100"/>
      <c r="E99" s="34"/>
      <c r="F99" s="93"/>
      <c r="G99" s="111"/>
      <c r="H99" s="105"/>
      <c r="K99" s="91"/>
    </row>
    <row r="100" spans="2:11" s="97" customFormat="1" ht="38.25">
      <c r="B100" s="39" t="s">
        <v>183</v>
      </c>
      <c r="C100" s="39"/>
      <c r="D100" s="118" t="s">
        <v>196</v>
      </c>
      <c r="E100" s="88" t="s">
        <v>19</v>
      </c>
      <c r="F100" s="119">
        <v>8</v>
      </c>
      <c r="G100" s="111"/>
      <c r="H100" s="105">
        <f>F100*G100</f>
        <v>0</v>
      </c>
      <c r="I100" s="117" t="s">
        <v>121</v>
      </c>
      <c r="K100" s="91"/>
    </row>
    <row r="101" spans="2:11" s="97" customFormat="1">
      <c r="B101" s="39"/>
      <c r="C101" s="39"/>
      <c r="D101" s="118"/>
      <c r="E101" s="39"/>
      <c r="F101" s="101"/>
      <c r="G101" s="111"/>
      <c r="H101" s="105"/>
      <c r="I101" s="35"/>
      <c r="K101" s="91"/>
    </row>
    <row r="102" spans="2:11" s="97" customFormat="1">
      <c r="B102" s="57"/>
      <c r="C102" s="58"/>
      <c r="D102" s="58" t="s">
        <v>197</v>
      </c>
      <c r="E102" s="151" t="s">
        <v>81</v>
      </c>
      <c r="F102" s="151"/>
      <c r="G102" s="151"/>
      <c r="H102" s="89">
        <f>SUM(H103:H117)</f>
        <v>0</v>
      </c>
      <c r="I102" s="59"/>
    </row>
    <row r="103" spans="2:11" s="97" customFormat="1">
      <c r="B103" s="63"/>
      <c r="C103" s="63"/>
      <c r="D103" s="63"/>
      <c r="E103" s="63"/>
      <c r="F103" s="64"/>
      <c r="G103" s="64"/>
      <c r="H103" s="64"/>
      <c r="I103" s="63"/>
    </row>
    <row r="104" spans="2:11" s="97" customFormat="1" ht="38.25">
      <c r="B104" s="32" t="s">
        <v>174</v>
      </c>
      <c r="C104" s="32"/>
      <c r="D104" s="100" t="s">
        <v>84</v>
      </c>
      <c r="E104" s="34" t="s">
        <v>20</v>
      </c>
      <c r="F104" s="98">
        <v>115</v>
      </c>
      <c r="G104" s="126"/>
      <c r="H104" s="105">
        <f t="shared" ref="H104:H110" si="1">F104*G104</f>
        <v>0</v>
      </c>
      <c r="I104" s="63"/>
    </row>
    <row r="105" spans="2:11" s="97" customFormat="1">
      <c r="B105" s="32"/>
      <c r="C105" s="32"/>
      <c r="D105" s="100"/>
      <c r="E105" s="34"/>
      <c r="F105" s="98"/>
      <c r="G105" s="126"/>
      <c r="H105" s="105"/>
      <c r="I105" s="63"/>
    </row>
    <row r="106" spans="2:11" s="97" customFormat="1">
      <c r="B106" s="32" t="s">
        <v>175</v>
      </c>
      <c r="C106" s="32"/>
      <c r="D106" s="100" t="s">
        <v>85</v>
      </c>
      <c r="E106" s="34" t="s">
        <v>20</v>
      </c>
      <c r="F106" s="98">
        <v>115</v>
      </c>
      <c r="G106" s="126"/>
      <c r="H106" s="105">
        <f>F106*G106</f>
        <v>0</v>
      </c>
      <c r="I106" s="63"/>
    </row>
    <row r="107" spans="2:11" s="97" customFormat="1">
      <c r="B107" s="32"/>
      <c r="C107" s="32"/>
      <c r="D107" s="100"/>
      <c r="E107" s="34"/>
      <c r="F107" s="98"/>
      <c r="G107" s="126"/>
      <c r="H107" s="105"/>
      <c r="I107" s="63"/>
    </row>
    <row r="108" spans="2:11" s="97" customFormat="1" ht="51">
      <c r="B108" s="32" t="s">
        <v>176</v>
      </c>
      <c r="C108" s="32"/>
      <c r="D108" s="100" t="s">
        <v>86</v>
      </c>
      <c r="E108" s="34" t="s">
        <v>20</v>
      </c>
      <c r="F108" s="98">
        <v>115</v>
      </c>
      <c r="G108" s="126"/>
      <c r="H108" s="105">
        <f t="shared" si="1"/>
        <v>0</v>
      </c>
      <c r="I108" s="63"/>
    </row>
    <row r="109" spans="2:11" s="97" customFormat="1">
      <c r="B109" s="32"/>
      <c r="C109" s="32"/>
      <c r="D109" s="100"/>
      <c r="E109" s="34"/>
      <c r="F109" s="98"/>
      <c r="G109" s="126"/>
      <c r="H109" s="105"/>
      <c r="I109" s="63"/>
    </row>
    <row r="110" spans="2:11" s="97" customFormat="1" ht="51">
      <c r="B110" s="32" t="s">
        <v>177</v>
      </c>
      <c r="C110" s="32"/>
      <c r="D110" s="100" t="s">
        <v>87</v>
      </c>
      <c r="E110" s="34" t="s">
        <v>22</v>
      </c>
      <c r="F110" s="98">
        <v>47</v>
      </c>
      <c r="G110" s="126"/>
      <c r="H110" s="105">
        <f t="shared" si="1"/>
        <v>0</v>
      </c>
      <c r="I110" s="63"/>
    </row>
    <row r="111" spans="2:11" s="97" customFormat="1">
      <c r="B111" s="32"/>
      <c r="C111" s="32"/>
      <c r="D111" s="100"/>
      <c r="E111" s="34"/>
      <c r="F111" s="98"/>
      <c r="G111" s="126"/>
      <c r="H111" s="105"/>
      <c r="I111" s="63"/>
    </row>
    <row r="112" spans="2:11" s="97" customFormat="1" ht="25.5">
      <c r="B112" s="32" t="s">
        <v>178</v>
      </c>
      <c r="C112" s="32"/>
      <c r="D112" s="100" t="s">
        <v>88</v>
      </c>
      <c r="E112" s="34" t="s">
        <v>22</v>
      </c>
      <c r="F112" s="98">
        <v>11</v>
      </c>
      <c r="G112" s="126"/>
      <c r="H112" s="105">
        <f>F112*G112</f>
        <v>0</v>
      </c>
      <c r="I112" s="63"/>
    </row>
    <row r="113" spans="1:9" s="97" customFormat="1">
      <c r="B113" s="32"/>
      <c r="C113" s="32"/>
      <c r="D113" s="100"/>
      <c r="E113" s="34"/>
      <c r="F113" s="98"/>
      <c r="G113" s="126"/>
      <c r="H113" s="105"/>
      <c r="I113" s="63"/>
    </row>
    <row r="114" spans="1:9" s="97" customFormat="1">
      <c r="B114" s="32" t="s">
        <v>179</v>
      </c>
      <c r="C114" s="32"/>
      <c r="D114" s="100" t="s">
        <v>89</v>
      </c>
      <c r="E114" s="34" t="s">
        <v>20</v>
      </c>
      <c r="F114" s="98">
        <v>84</v>
      </c>
      <c r="G114" s="126"/>
      <c r="H114" s="105">
        <f>F114*G114</f>
        <v>0</v>
      </c>
      <c r="I114" s="63"/>
    </row>
    <row r="115" spans="1:9" s="97" customFormat="1">
      <c r="B115" s="32"/>
      <c r="C115" s="32"/>
      <c r="D115" s="100"/>
      <c r="E115" s="34"/>
      <c r="F115" s="98"/>
      <c r="G115" s="126"/>
      <c r="H115" s="105"/>
      <c r="I115" s="63"/>
    </row>
    <row r="116" spans="1:9" s="97" customFormat="1">
      <c r="B116" s="32" t="s">
        <v>198</v>
      </c>
      <c r="C116" s="32"/>
      <c r="D116" s="100" t="s">
        <v>90</v>
      </c>
      <c r="E116" s="34" t="s">
        <v>20</v>
      </c>
      <c r="F116" s="98">
        <v>42</v>
      </c>
      <c r="G116" s="126"/>
      <c r="H116" s="105">
        <f>F116*G116</f>
        <v>0</v>
      </c>
      <c r="I116" s="63"/>
    </row>
    <row r="117" spans="1:9" s="97" customFormat="1" ht="24.75" customHeight="1">
      <c r="B117" s="32"/>
      <c r="C117" s="32"/>
      <c r="D117" s="100"/>
      <c r="E117" s="34"/>
      <c r="F117" s="98"/>
      <c r="G117" s="33"/>
      <c r="H117" s="105"/>
      <c r="I117" s="63"/>
    </row>
    <row r="118" spans="1:9">
      <c r="B118" s="57"/>
      <c r="C118" s="58"/>
      <c r="D118" s="58" t="s">
        <v>199</v>
      </c>
      <c r="E118" s="58"/>
      <c r="F118" s="149" t="s">
        <v>12</v>
      </c>
      <c r="G118" s="149"/>
      <c r="H118" s="89">
        <f>SUM(H120:H130)</f>
        <v>0</v>
      </c>
      <c r="I118" s="59"/>
    </row>
    <row r="119" spans="1:9">
      <c r="D119" s="3"/>
      <c r="G119" s="17"/>
      <c r="H119" s="21"/>
      <c r="I119" s="35"/>
    </row>
    <row r="120" spans="1:9" s="10" customFormat="1">
      <c r="B120" s="29" t="s">
        <v>180</v>
      </c>
      <c r="C120" s="32"/>
      <c r="D120" s="100" t="s">
        <v>23</v>
      </c>
      <c r="E120" s="31" t="s">
        <v>24</v>
      </c>
      <c r="F120" s="98">
        <v>2</v>
      </c>
      <c r="G120" s="126"/>
      <c r="H120" s="105">
        <f t="shared" ref="H120:H130" si="2">F120*G120</f>
        <v>0</v>
      </c>
    </row>
    <row r="121" spans="1:9" s="10" customFormat="1">
      <c r="B121" s="29"/>
      <c r="C121" s="32"/>
      <c r="D121" s="100"/>
      <c r="E121" s="31"/>
      <c r="F121" s="98"/>
      <c r="G121" s="126"/>
      <c r="H121" s="105"/>
    </row>
    <row r="122" spans="1:9" s="10" customFormat="1">
      <c r="B122" s="29" t="s">
        <v>181</v>
      </c>
      <c r="C122" s="32"/>
      <c r="D122" s="100" t="s">
        <v>40</v>
      </c>
      <c r="E122" s="31" t="s">
        <v>24</v>
      </c>
      <c r="F122" s="98">
        <v>2</v>
      </c>
      <c r="G122" s="126"/>
      <c r="H122" s="105">
        <f t="shared" si="2"/>
        <v>0</v>
      </c>
    </row>
    <row r="123" spans="1:9" s="10" customFormat="1">
      <c r="B123" s="29"/>
      <c r="C123" s="32"/>
      <c r="D123" s="100"/>
      <c r="E123" s="31"/>
      <c r="F123" s="98"/>
      <c r="G123" s="126"/>
      <c r="H123" s="105"/>
    </row>
    <row r="124" spans="1:9" s="120" customFormat="1" ht="25.5">
      <c r="A124" s="10"/>
      <c r="B124" s="29" t="s">
        <v>200</v>
      </c>
      <c r="C124" s="32"/>
      <c r="D124" s="100" t="s">
        <v>54</v>
      </c>
      <c r="E124" s="31" t="s">
        <v>21</v>
      </c>
      <c r="F124" s="93">
        <v>84</v>
      </c>
      <c r="G124" s="111"/>
      <c r="H124" s="105">
        <f t="shared" si="2"/>
        <v>0</v>
      </c>
      <c r="I124" s="10"/>
    </row>
    <row r="125" spans="1:9" s="120" customFormat="1">
      <c r="A125" s="10"/>
      <c r="B125" s="29"/>
      <c r="C125" s="32"/>
      <c r="D125" s="100"/>
      <c r="E125" s="31"/>
      <c r="F125" s="93"/>
      <c r="G125" s="111"/>
      <c r="H125" s="105"/>
      <c r="I125" s="10"/>
    </row>
    <row r="126" spans="1:9" s="10" customFormat="1" ht="25.5">
      <c r="B126" s="29" t="s">
        <v>201</v>
      </c>
      <c r="C126" s="32"/>
      <c r="D126" s="100" t="s">
        <v>55</v>
      </c>
      <c r="E126" s="31" t="s">
        <v>25</v>
      </c>
      <c r="F126" s="93">
        <v>1</v>
      </c>
      <c r="G126" s="111"/>
      <c r="H126" s="105">
        <f t="shared" si="2"/>
        <v>0</v>
      </c>
    </row>
    <row r="127" spans="1:9" s="10" customFormat="1">
      <c r="B127" s="29"/>
      <c r="C127" s="32"/>
      <c r="D127" s="100"/>
      <c r="E127" s="31"/>
      <c r="F127" s="93"/>
      <c r="G127" s="111"/>
      <c r="H127" s="105"/>
    </row>
    <row r="128" spans="1:9" s="10" customFormat="1" ht="25.5">
      <c r="B128" s="29" t="s">
        <v>203</v>
      </c>
      <c r="C128" s="32"/>
      <c r="D128" s="100" t="s">
        <v>51</v>
      </c>
      <c r="E128" s="31" t="s">
        <v>21</v>
      </c>
      <c r="F128" s="93">
        <v>84</v>
      </c>
      <c r="G128" s="111"/>
      <c r="H128" s="105">
        <f t="shared" si="2"/>
        <v>0</v>
      </c>
    </row>
    <row r="129" spans="1:9" s="10" customFormat="1">
      <c r="B129" s="29"/>
      <c r="C129" s="32"/>
      <c r="D129" s="100"/>
      <c r="E129" s="31"/>
      <c r="F129" s="93"/>
      <c r="G129" s="111"/>
      <c r="H129" s="105"/>
    </row>
    <row r="130" spans="1:9" s="10" customFormat="1" ht="38.25">
      <c r="B130" s="29" t="s">
        <v>202</v>
      </c>
      <c r="C130" s="32"/>
      <c r="D130" s="100" t="s">
        <v>56</v>
      </c>
      <c r="E130" s="31" t="s">
        <v>25</v>
      </c>
      <c r="F130" s="93">
        <v>1</v>
      </c>
      <c r="G130" s="111"/>
      <c r="H130" s="105">
        <f t="shared" si="2"/>
        <v>0</v>
      </c>
    </row>
    <row r="131" spans="1:9" s="10" customFormat="1">
      <c r="A131" s="90"/>
      <c r="B131" s="29"/>
      <c r="C131" s="29"/>
      <c r="D131" s="35"/>
      <c r="E131" s="29"/>
      <c r="F131" s="98"/>
      <c r="G131" s="33"/>
      <c r="H131" s="105"/>
      <c r="I131" s="35"/>
    </row>
    <row r="132" spans="1:9" s="10" customFormat="1">
      <c r="A132" s="90"/>
      <c r="B132" s="57"/>
      <c r="C132" s="58"/>
      <c r="D132" s="58" t="s">
        <v>204</v>
      </c>
      <c r="E132" s="58"/>
      <c r="F132" s="149" t="s">
        <v>48</v>
      </c>
      <c r="G132" s="149"/>
      <c r="H132" s="89">
        <f>SUM(H134:H136)</f>
        <v>0</v>
      </c>
      <c r="I132" s="59"/>
    </row>
    <row r="133" spans="1:9">
      <c r="D133" s="3"/>
      <c r="G133" s="17"/>
      <c r="H133" s="105"/>
      <c r="I133" s="35"/>
    </row>
    <row r="134" spans="1:9" ht="25.5">
      <c r="A134" s="92"/>
      <c r="B134" s="34" t="s">
        <v>182</v>
      </c>
      <c r="C134" s="39"/>
      <c r="D134" s="100" t="s">
        <v>46</v>
      </c>
      <c r="E134" s="121" t="s">
        <v>20</v>
      </c>
      <c r="F134" s="93">
        <v>218</v>
      </c>
      <c r="G134" s="111"/>
      <c r="H134" s="105">
        <f>F134*G134</f>
        <v>0</v>
      </c>
      <c r="I134" s="122"/>
    </row>
    <row r="135" spans="1:9">
      <c r="A135" s="92"/>
      <c r="B135" s="34"/>
      <c r="C135" s="39"/>
      <c r="D135" s="100"/>
      <c r="E135" s="121"/>
      <c r="F135" s="93"/>
      <c r="G135" s="111"/>
      <c r="H135" s="105"/>
      <c r="I135" s="122"/>
    </row>
    <row r="136" spans="1:9" s="92" customFormat="1">
      <c r="B136" s="34" t="s">
        <v>205</v>
      </c>
      <c r="C136" s="39"/>
      <c r="D136" s="100" t="s">
        <v>47</v>
      </c>
      <c r="E136" s="121" t="s">
        <v>21</v>
      </c>
      <c r="F136" s="93">
        <v>84</v>
      </c>
      <c r="G136" s="111"/>
      <c r="H136" s="105">
        <f>F136*G136</f>
        <v>0</v>
      </c>
      <c r="I136" s="122"/>
    </row>
    <row r="137" spans="1:9" s="92" customFormat="1">
      <c r="A137" s="90"/>
      <c r="B137" s="29"/>
      <c r="C137" s="29"/>
      <c r="D137" s="35"/>
      <c r="E137" s="29"/>
      <c r="F137" s="98"/>
      <c r="G137" s="33"/>
      <c r="H137" s="105"/>
      <c r="I137" s="35"/>
    </row>
    <row r="138" spans="1:9" s="92" customFormat="1">
      <c r="A138" s="90"/>
      <c r="B138" s="57"/>
      <c r="C138" s="58"/>
      <c r="D138" s="58" t="s">
        <v>206</v>
      </c>
      <c r="E138" s="149" t="s">
        <v>26</v>
      </c>
      <c r="F138" s="149"/>
      <c r="G138" s="149"/>
      <c r="H138" s="89">
        <f>H140</f>
        <v>0</v>
      </c>
      <c r="I138" s="59"/>
    </row>
    <row r="139" spans="1:9">
      <c r="D139" s="3"/>
      <c r="G139" s="17"/>
      <c r="H139" s="105"/>
      <c r="I139" s="35"/>
    </row>
    <row r="140" spans="1:9" ht="25.5">
      <c r="A140" s="10"/>
      <c r="B140" s="29" t="s">
        <v>207</v>
      </c>
      <c r="C140" s="32"/>
      <c r="D140" s="100" t="s">
        <v>49</v>
      </c>
      <c r="E140" s="107" t="s">
        <v>25</v>
      </c>
      <c r="F140" s="98">
        <v>0.1</v>
      </c>
      <c r="G140" s="126"/>
      <c r="H140" s="105">
        <f>F140*G140</f>
        <v>0</v>
      </c>
      <c r="I140" s="99"/>
    </row>
    <row r="141" spans="1:9">
      <c r="D141" s="3"/>
      <c r="H141" s="105"/>
      <c r="I141" s="35"/>
    </row>
    <row r="142" spans="1:9" s="10" customFormat="1">
      <c r="A142" s="90"/>
      <c r="B142" s="29"/>
      <c r="C142" s="29"/>
      <c r="D142" s="26" t="str">
        <f>D12</f>
        <v>1 PREDDELA</v>
      </c>
      <c r="E142" s="27">
        <f>H12</f>
        <v>0</v>
      </c>
      <c r="F142" s="98"/>
      <c r="G142" s="33"/>
      <c r="H142" s="94"/>
      <c r="I142" s="44"/>
    </row>
    <row r="143" spans="1:9">
      <c r="D143" s="26" t="str">
        <f>D35</f>
        <v>2 ZEMELJSKA DELA IN TEMELJENJE</v>
      </c>
      <c r="E143" s="27">
        <f>H35</f>
        <v>0</v>
      </c>
    </row>
    <row r="144" spans="1:9">
      <c r="D144" s="26" t="str">
        <f>D63</f>
        <v>3 MONTAŽNA DELA</v>
      </c>
      <c r="E144" s="27">
        <f>H63</f>
        <v>0</v>
      </c>
    </row>
    <row r="145" spans="2:9">
      <c r="D145" s="65" t="str">
        <f>D102</f>
        <v>5 VOZIŠČNE KONSTRUKCIJE</v>
      </c>
      <c r="E145" s="27">
        <f>H102</f>
        <v>0</v>
      </c>
    </row>
    <row r="146" spans="2:9">
      <c r="D146" s="24" t="str">
        <f>D118</f>
        <v>6 TUJE STORITVE</v>
      </c>
      <c r="E146" s="25">
        <f>H118</f>
        <v>0</v>
      </c>
    </row>
    <row r="147" spans="2:9">
      <c r="D147" s="30" t="str">
        <f>D132</f>
        <v>7 ZAKLJUČNA DELA</v>
      </c>
      <c r="E147" s="25">
        <f>H132</f>
        <v>0</v>
      </c>
    </row>
    <row r="148" spans="2:9">
      <c r="D148" s="30" t="str">
        <f>D138</f>
        <v>8 NEPREDVIDENA DELA</v>
      </c>
      <c r="E148" s="25">
        <f>H138</f>
        <v>0</v>
      </c>
    </row>
    <row r="149" spans="2:9">
      <c r="D149" s="37"/>
      <c r="E149" s="36"/>
    </row>
    <row r="150" spans="2:9">
      <c r="D150" s="55" t="s">
        <v>14</v>
      </c>
      <c r="E150" s="56">
        <f>+SUM(E142:E148)</f>
        <v>0</v>
      </c>
    </row>
    <row r="151" spans="2:9">
      <c r="D151" s="28"/>
      <c r="E151" s="49"/>
    </row>
    <row r="152" spans="2:9">
      <c r="D152" s="30" t="s">
        <v>91</v>
      </c>
      <c r="E152" s="50">
        <f>0.22*E150</f>
        <v>0</v>
      </c>
    </row>
    <row r="153" spans="2:9">
      <c r="D153" s="28"/>
      <c r="E153" s="49"/>
    </row>
    <row r="154" spans="2:9">
      <c r="D154" s="48" t="s">
        <v>15</v>
      </c>
      <c r="E154" s="51">
        <f>+SUM(E150:E152)</f>
        <v>0</v>
      </c>
    </row>
    <row r="155" spans="2:9">
      <c r="D155" s="66"/>
      <c r="E155" s="67"/>
    </row>
    <row r="156" spans="2:9">
      <c r="H156" s="106" t="s">
        <v>184</v>
      </c>
    </row>
    <row r="157" spans="2:9">
      <c r="B157" s="47"/>
      <c r="C157" s="47"/>
      <c r="D157" s="90"/>
      <c r="E157" s="90"/>
      <c r="F157" s="46"/>
      <c r="G157" s="17"/>
      <c r="H157" s="46"/>
      <c r="I157" s="90"/>
    </row>
    <row r="158" spans="2:9">
      <c r="F158" s="46"/>
      <c r="H158" s="128" t="s">
        <v>186</v>
      </c>
    </row>
    <row r="160" spans="2:9" ht="18" customHeight="1"/>
  </sheetData>
  <customSheetViews>
    <customSheetView guid="{7C3E571A-4A2F-4BA4-8D1E-352F72A67557}" scale="40" showPageBreaks="1" zeroValues="0" printArea="1" view="pageBreakPreview">
      <pane ySplit="10" topLeftCell="A95" activePane="bottomLeft" state="frozen"/>
      <selection pane="bottomLeft" activeCell="H109" sqref="H109"/>
      <rowBreaks count="5" manualBreakCount="5">
        <brk id="34" min="1" max="8" man="1"/>
        <brk id="61" min="1" max="8" man="1"/>
        <brk id="62" min="1" max="8" man="1"/>
        <brk id="99" min="1" max="8" man="1"/>
        <brk id="138" min="1" max="8" man="1"/>
      </rowBreaks>
      <pageMargins left="0.78740157480314965" right="0.39370078740157483" top="0.98425196850393704" bottom="0.78740157480314965" header="0" footer="0.19685039370078741"/>
      <pageSetup paperSize="9" scale="59" orientation="landscape" r:id="rId1"/>
      <headerFooter>
        <oddFooter>&amp;CStran &amp;P od &amp;N</oddFooter>
      </headerFooter>
    </customSheetView>
  </customSheetViews>
  <mergeCells count="12">
    <mergeCell ref="F132:G132"/>
    <mergeCell ref="E138:G138"/>
    <mergeCell ref="F12:G12"/>
    <mergeCell ref="E35:G35"/>
    <mergeCell ref="F63:G63"/>
    <mergeCell ref="F118:G118"/>
    <mergeCell ref="E102:G102"/>
    <mergeCell ref="C3:F3"/>
    <mergeCell ref="C4:D4"/>
    <mergeCell ref="C5:F5"/>
    <mergeCell ref="C6:F6"/>
    <mergeCell ref="D8:H8"/>
  </mergeCells>
  <pageMargins left="0.78740157480314965" right="0.39370078740157483" top="0.98425196850393704" bottom="0.78740157480314965" header="0" footer="0.19685039370078741"/>
  <pageSetup paperSize="9" scale="89" fitToWidth="0" fitToHeight="0" orientation="landscape" r:id="rId2"/>
  <headerFooter>
    <oddFooter>&amp;CStran &amp;P od &amp;N</oddFooter>
  </headerFooter>
  <rowBreaks count="3" manualBreakCount="3">
    <brk id="34" min="1" max="8" man="1"/>
    <brk id="62" min="1" max="8" man="1"/>
    <brk id="131"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9</vt:i4>
      </vt:variant>
    </vt:vector>
  </HeadingPairs>
  <TitlesOfParts>
    <vt:vector size="15" baseType="lpstr">
      <vt:lpstr>REKAPITULACIJA</vt:lpstr>
      <vt:lpstr>OPIS</vt:lpstr>
      <vt:lpstr>SKUPNE POSTAVKE</vt:lpstr>
      <vt:lpstr>PREDRAČUN_VPR-1</vt:lpstr>
      <vt:lpstr>PREDRAČUN_VPR-2</vt:lpstr>
      <vt:lpstr>PREDRAČUN_VPR-3</vt:lpstr>
      <vt:lpstr>'PREDRAČUN_VPR-1'!Področje_tiskanja</vt:lpstr>
      <vt:lpstr>'PREDRAČUN_VPR-2'!Področje_tiskanja</vt:lpstr>
      <vt:lpstr>'PREDRAČUN_VPR-3'!Področje_tiskanja</vt:lpstr>
      <vt:lpstr>REKAPITULACIJA!Področje_tiskanja</vt:lpstr>
      <vt:lpstr>'SKUPNE POSTAVKE'!Področje_tiskanja</vt:lpstr>
      <vt:lpstr>'PREDRAČUN_VPR-1'!Tiskanje_naslovov</vt:lpstr>
      <vt:lpstr>'PREDRAČUN_VPR-2'!Tiskanje_naslovov</vt:lpstr>
      <vt:lpstr>'PREDRAČUN_VPR-3'!Tiskanje_naslovov</vt:lpstr>
      <vt:lpstr>'SKUPNE POSTAVKE'!Tiskanje_naslovov</vt:lpstr>
    </vt:vector>
  </TitlesOfParts>
  <Company>pti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Marko Košir</cp:lastModifiedBy>
  <cp:lastPrinted>2018-02-05T08:51:10Z</cp:lastPrinted>
  <dcterms:created xsi:type="dcterms:W3CDTF">2004-11-23T09:42:44Z</dcterms:created>
  <dcterms:modified xsi:type="dcterms:W3CDTF">2018-03-07T13:52:59Z</dcterms:modified>
</cp:coreProperties>
</file>